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735" windowWidth="17400" windowHeight="6780"/>
  </bookViews>
  <sheets>
    <sheet name="PERSONALE" sheetId="2" r:id="rId1"/>
    <sheet name="Educativa Scolastica" sheetId="3" r:id="rId2"/>
    <sheet name="PERSONALE EDUCATIVA VAL SUSA (D" sheetId="1" state="hidden" r:id="rId3"/>
  </sheets>
  <definedNames>
    <definedName name="_xlnm._FilterDatabase" localSheetId="1" hidden="1">'Educativa Scolastica'!$A$1:$H$7</definedName>
    <definedName name="_xlnm._FilterDatabase" localSheetId="0" hidden="1">PERSONALE!$A$1:$M$33</definedName>
    <definedName name="_xlnm._FilterDatabase" localSheetId="2" hidden="1">'PERSONALE EDUCATIVA VAL SUSA (D'!$A$1:$AI$41</definedName>
  </definedNames>
  <calcPr calcId="125725"/>
</workbook>
</file>

<file path=xl/calcChain.xml><?xml version="1.0" encoding="utf-8"?>
<calcChain xmlns="http://schemas.openxmlformats.org/spreadsheetml/2006/main">
  <c r="N26" i="2"/>
  <c r="D33"/>
  <c r="D32"/>
  <c r="D28"/>
  <c r="D26"/>
  <c r="D25"/>
  <c r="D22"/>
  <c r="D20"/>
  <c r="D17"/>
  <c r="D16"/>
  <c r="D13"/>
  <c r="D9"/>
  <c r="D7"/>
  <c r="D6"/>
  <c r="D5"/>
  <c r="D4"/>
  <c r="D3"/>
  <c r="AF40" i="1"/>
  <c r="AF39"/>
  <c r="AF38"/>
  <c r="AF37"/>
  <c r="AF36"/>
  <c r="AF35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3"/>
  <c r="AF2"/>
  <c r="AF4"/>
  <c r="AD41"/>
  <c r="AC41"/>
  <c r="AB41"/>
  <c r="Z41"/>
  <c r="Y41"/>
  <c r="AH40"/>
  <c r="AH39"/>
  <c r="AH38"/>
  <c r="AH37"/>
  <c r="AH36"/>
  <c r="AH35"/>
  <c r="AH24"/>
  <c r="AH18"/>
  <c r="AH11"/>
  <c r="AH2"/>
  <c r="AA41"/>
  <c r="K26"/>
  <c r="AH26"/>
  <c r="AH19"/>
  <c r="AH30"/>
  <c r="K5"/>
  <c r="AH5"/>
  <c r="AH21"/>
  <c r="AH29"/>
  <c r="K7"/>
  <c r="AH7"/>
  <c r="K32"/>
  <c r="AH32"/>
  <c r="AH15"/>
  <c r="AH10"/>
  <c r="AH14"/>
  <c r="AH12"/>
  <c r="K3"/>
  <c r="AH3"/>
  <c r="K33"/>
  <c r="AH33"/>
  <c r="K20"/>
  <c r="AH20"/>
  <c r="AH23"/>
  <c r="K4"/>
  <c r="AH4" s="1"/>
  <c r="K9"/>
  <c r="AH9"/>
  <c r="K22"/>
  <c r="AH22"/>
  <c r="K16"/>
  <c r="AH16"/>
  <c r="K25"/>
  <c r="AH25"/>
  <c r="K28"/>
  <c r="AH28"/>
  <c r="K13"/>
  <c r="AH13"/>
  <c r="K17"/>
  <c r="AH17"/>
  <c r="K6"/>
  <c r="AH6"/>
  <c r="AH27"/>
  <c r="AH8"/>
  <c r="AH31"/>
</calcChain>
</file>

<file path=xl/sharedStrings.xml><?xml version="1.0" encoding="utf-8"?>
<sst xmlns="http://schemas.openxmlformats.org/spreadsheetml/2006/main" count="629" uniqueCount="226">
  <si>
    <t>Sesso dipendente</t>
  </si>
  <si>
    <t>centro di costo 1</t>
  </si>
  <si>
    <t>Descr. centro di costo 1</t>
  </si>
  <si>
    <t>Cognome</t>
  </si>
  <si>
    <t>Nome</t>
  </si>
  <si>
    <t>Data assunzione</t>
  </si>
  <si>
    <t>Matricola dipendente</t>
  </si>
  <si>
    <t>Data termine contr.</t>
  </si>
  <si>
    <t>Livello categoria</t>
  </si>
  <si>
    <t>Descriz. qualifica</t>
  </si>
  <si>
    <t>Percentuale p.time</t>
  </si>
  <si>
    <t>Qualifica inps 3</t>
  </si>
  <si>
    <t>Codice fiscale</t>
  </si>
  <si>
    <t>Data nascita</t>
  </si>
  <si>
    <t>Comune di nascita</t>
  </si>
  <si>
    <t>Indirizzo Residenza</t>
  </si>
  <si>
    <t>C.A.P. residenza</t>
  </si>
  <si>
    <t>Comune di residenza</t>
  </si>
  <si>
    <t>Email</t>
  </si>
  <si>
    <t>DESC.Qualifica inps 3</t>
  </si>
  <si>
    <t>Num. scatti maturati</t>
  </si>
  <si>
    <t>F</t>
  </si>
  <si>
    <t>E.T. SUSA</t>
  </si>
  <si>
    <t>SAPIENZA</t>
  </si>
  <si>
    <t>LIVIA</t>
  </si>
  <si>
    <t>00/00/0000</t>
  </si>
  <si>
    <t>D2</t>
  </si>
  <si>
    <t>I</t>
  </si>
  <si>
    <t>SPNLVI63T53L219C</t>
  </si>
  <si>
    <t>TORINO</t>
  </si>
  <si>
    <t>VIA SIRTORI                16</t>
  </si>
  <si>
    <t>Tempo indeterminato</t>
  </si>
  <si>
    <t>LORIGIOLA</t>
  </si>
  <si>
    <t>SILVIA</t>
  </si>
  <si>
    <t>LRGSLV57S51C955B</t>
  </si>
  <si>
    <t>CONDOVE</t>
  </si>
  <si>
    <t>VIA G.VERDI                11</t>
  </si>
  <si>
    <t>M</t>
  </si>
  <si>
    <t>ROSSOTTO</t>
  </si>
  <si>
    <t>DANIELE</t>
  </si>
  <si>
    <t>RSSDNL62L20L219E</t>
  </si>
  <si>
    <t>VIALE GRAMSCI              64</t>
  </si>
  <si>
    <t>GRUGLIASCO</t>
  </si>
  <si>
    <t>AUDISIO</t>
  </si>
  <si>
    <t>FABRIZIO</t>
  </si>
  <si>
    <t>E1</t>
  </si>
  <si>
    <t>DSAFRZ74P23L013N</t>
  </si>
  <si>
    <t>SUSA</t>
  </si>
  <si>
    <t>BORGATA CASE COMBA 3</t>
  </si>
  <si>
    <t>CAPRIE</t>
  </si>
  <si>
    <t>MARINO</t>
  </si>
  <si>
    <t>FRANCA</t>
  </si>
  <si>
    <t>MRNFNC63L50L219S</t>
  </si>
  <si>
    <t>VIA BERENFELS     7</t>
  </si>
  <si>
    <t>ROSSO</t>
  </si>
  <si>
    <t>VALERIA</t>
  </si>
  <si>
    <t>RSSVLR67S60L219D</t>
  </si>
  <si>
    <t>VIA CARDINAL FOSSATI 26</t>
  </si>
  <si>
    <t>BOTTAZZI</t>
  </si>
  <si>
    <t>MARTA</t>
  </si>
  <si>
    <t>BTTMRT75S68L013V</t>
  </si>
  <si>
    <t>VIA DE NICOLA 1/B</t>
  </si>
  <si>
    <t>BRUZOLO</t>
  </si>
  <si>
    <t>VIERO</t>
  </si>
  <si>
    <t>RAFFAELLA</t>
  </si>
  <si>
    <t>VRIRFL71P56H355E</t>
  </si>
  <si>
    <t>RIVOLI</t>
  </si>
  <si>
    <t>VIA UMBERTO I° 49</t>
  </si>
  <si>
    <t>SANT'AMBROGIO DI TORINO</t>
  </si>
  <si>
    <t>FURIA</t>
  </si>
  <si>
    <t>SONIA</t>
  </si>
  <si>
    <t>FRUSNO71L53H355I</t>
  </si>
  <si>
    <t>BORGATA GRAMBOSCO   1</t>
  </si>
  <si>
    <t>VILLAR FOCCHIARDO</t>
  </si>
  <si>
    <t>CARIANI</t>
  </si>
  <si>
    <t>CRNSLV78M53L219W</t>
  </si>
  <si>
    <t>CORSO MONTENERO 21/A</t>
  </si>
  <si>
    <t>OULX</t>
  </si>
  <si>
    <t>FRANCO</t>
  </si>
  <si>
    <t>BARBARA</t>
  </si>
  <si>
    <t>FRNBBR80A64H355F</t>
  </si>
  <si>
    <t>VIA BENETTI 6</t>
  </si>
  <si>
    <t>AVIGLIANA</t>
  </si>
  <si>
    <t>FASSERO</t>
  </si>
  <si>
    <t>FRANCESCA</t>
  </si>
  <si>
    <t>FSSFNC80L49C722O</t>
  </si>
  <si>
    <t>CIRIE'</t>
  </si>
  <si>
    <t>STR. FORVILLA 20/A</t>
  </si>
  <si>
    <t>DRUENTO</t>
  </si>
  <si>
    <t>ALLASIO</t>
  </si>
  <si>
    <t>LLSFNC82R54L013N</t>
  </si>
  <si>
    <t>VIA MATTIE 21.</t>
  </si>
  <si>
    <t>BUSSOLENO</t>
  </si>
  <si>
    <t>f.allasio@yahoo.it</t>
  </si>
  <si>
    <t>WOLF</t>
  </si>
  <si>
    <t>ALESSIA</t>
  </si>
  <si>
    <t>D</t>
  </si>
  <si>
    <t>WLFLSS91P63L013P</t>
  </si>
  <si>
    <t>REGIONE PRALOMBARDO 2</t>
  </si>
  <si>
    <t>alessia.wolf@libero.it</t>
  </si>
  <si>
    <t>Tempo determinato</t>
  </si>
  <si>
    <t>CRSHANDY INTERSPAZIO</t>
  </si>
  <si>
    <t>MALAVOLTA</t>
  </si>
  <si>
    <t>MARILENA</t>
  </si>
  <si>
    <t>C2</t>
  </si>
  <si>
    <t>MLVMLN62A59G559B</t>
  </si>
  <si>
    <t>PIANEZZA</t>
  </si>
  <si>
    <t>VIA CHIABERTO 35</t>
  </si>
  <si>
    <t>NURISSO</t>
  </si>
  <si>
    <t>MANUELA</t>
  </si>
  <si>
    <t>NRSMNL70E44L013V</t>
  </si>
  <si>
    <t>STRADA SAN GIORIO    52</t>
  </si>
  <si>
    <t>ARTURI</t>
  </si>
  <si>
    <t>SERENA</t>
  </si>
  <si>
    <t>RTRSRN80M51A518T</t>
  </si>
  <si>
    <t>VIA A.BONAUDO 3/A</t>
  </si>
  <si>
    <t>serena.arturi@gmail.com</t>
  </si>
  <si>
    <t>CARBONE</t>
  </si>
  <si>
    <t>PATRIZIA</t>
  </si>
  <si>
    <t>CRBPRZ78R60L746B</t>
  </si>
  <si>
    <t>VERBANIA</t>
  </si>
  <si>
    <t>CORSO STATI UNITI 108</t>
  </si>
  <si>
    <t>MARZO</t>
  </si>
  <si>
    <t>SIMONA</t>
  </si>
  <si>
    <t>MRZSMN90E56H355H</t>
  </si>
  <si>
    <t>PIAZZA MUNICIPIO 1</t>
  </si>
  <si>
    <t>CASELETTE</t>
  </si>
  <si>
    <t>MUNICIPIO</t>
  </si>
  <si>
    <t>simona.marzo@email.it</t>
  </si>
  <si>
    <t>PROGETTO PONTE</t>
  </si>
  <si>
    <t>GIORGIS</t>
  </si>
  <si>
    <t>SILVANA</t>
  </si>
  <si>
    <t>GRGSVN70D49L219T</t>
  </si>
  <si>
    <t>VIA PONATA 16</t>
  </si>
  <si>
    <t>ROSTA</t>
  </si>
  <si>
    <t>POGNANT</t>
  </si>
  <si>
    <t>CLAUDIA</t>
  </si>
  <si>
    <t>PGNCLD74E47L219X</t>
  </si>
  <si>
    <t>REGIONE POLVERIERA 9</t>
  </si>
  <si>
    <t>C.D.SEMIRES.S.ANTON</t>
  </si>
  <si>
    <t>REMOLIF</t>
  </si>
  <si>
    <t>DORELLA</t>
  </si>
  <si>
    <t>RMLDLL64B58L013B</t>
  </si>
  <si>
    <t>VIA MAZZINI       6</t>
  </si>
  <si>
    <t>CHIOMONTE</t>
  </si>
  <si>
    <t>FERRERO</t>
  </si>
  <si>
    <t>ELENA</t>
  </si>
  <si>
    <t>FRRLNE77D62L219X</t>
  </si>
  <si>
    <t>VIA BARACCA 25</t>
  </si>
  <si>
    <t>GIRAUDO</t>
  </si>
  <si>
    <t>GRDSLV81M69L219D</t>
  </si>
  <si>
    <t>VIA ROMA 53</t>
  </si>
  <si>
    <t>BAR</t>
  </si>
  <si>
    <t>MICHELA</t>
  </si>
  <si>
    <t>BRAMHL82R62A518B</t>
  </si>
  <si>
    <t>VIA GENERAL CANTORE 48</t>
  </si>
  <si>
    <t>CHIUSA DI SAN MICHELE</t>
  </si>
  <si>
    <t>michela_bar@otmail.it</t>
  </si>
  <si>
    <t>RAINERO</t>
  </si>
  <si>
    <t>LAURA</t>
  </si>
  <si>
    <t>RNRLRA83E66L219I</t>
  </si>
  <si>
    <t>VIA ROSSINI 1/5</t>
  </si>
  <si>
    <t>BEINASCO</t>
  </si>
  <si>
    <t>la.rainero@libero.it</t>
  </si>
  <si>
    <t>CAPPELLARI</t>
  </si>
  <si>
    <t>ANDREA</t>
  </si>
  <si>
    <t>CPPNDR91P08L219M</t>
  </si>
  <si>
    <t>VIA GIACONERA 7</t>
  </si>
  <si>
    <t>an.ca.91@hormail.it</t>
  </si>
  <si>
    <t xml:space="preserve"> POLONIATO</t>
  </si>
  <si>
    <t>POLONIATO</t>
  </si>
  <si>
    <t>GIANLUCA</t>
  </si>
  <si>
    <t>F1</t>
  </si>
  <si>
    <t>PLNGLC71R18C722O</t>
  </si>
  <si>
    <t>VIA BUNIVIA 4</t>
  </si>
  <si>
    <t xml:space="preserve">Monte orario </t>
  </si>
  <si>
    <t>CCNL</t>
  </si>
  <si>
    <t>Cooperative sociali</t>
  </si>
  <si>
    <t>E.T</t>
  </si>
  <si>
    <t>C.D.S.</t>
  </si>
  <si>
    <t>INTERSPAZIO</t>
  </si>
  <si>
    <t>P.P.</t>
  </si>
  <si>
    <t>L.N.</t>
  </si>
  <si>
    <t>EDUCATIVA SCOLASTICA</t>
  </si>
  <si>
    <t>X</t>
  </si>
  <si>
    <t>LIZZARI</t>
  </si>
  <si>
    <t>ALESSANDRIA</t>
  </si>
  <si>
    <t>SABRINA</t>
  </si>
  <si>
    <t>COMPAGNONI</t>
  </si>
  <si>
    <t>ANTONELLA</t>
  </si>
  <si>
    <t>PATTARINO</t>
  </si>
  <si>
    <t>FEDERICA</t>
  </si>
  <si>
    <t>Vitale</t>
  </si>
  <si>
    <t>Vilma</t>
  </si>
  <si>
    <t>Tallo</t>
  </si>
  <si>
    <t>Lidia</t>
  </si>
  <si>
    <t xml:space="preserve">Monticone </t>
  </si>
  <si>
    <t>Mirella</t>
  </si>
  <si>
    <t>De Donno</t>
  </si>
  <si>
    <t>Gloria</t>
  </si>
  <si>
    <t>Baiata</t>
  </si>
  <si>
    <t>Floriana</t>
  </si>
  <si>
    <t xml:space="preserve">Ingarozza </t>
  </si>
  <si>
    <t>Teresa</t>
  </si>
  <si>
    <t xml:space="preserve">dice di avere un contratto a 25 ore </t>
  </si>
  <si>
    <t>Interspazio</t>
  </si>
  <si>
    <t>Casa del Sole</t>
  </si>
  <si>
    <t>E.T.</t>
  </si>
  <si>
    <t>Ed.</t>
  </si>
  <si>
    <t>O.S.S.</t>
  </si>
  <si>
    <t>A1</t>
  </si>
  <si>
    <t>B1</t>
  </si>
  <si>
    <t>C3</t>
  </si>
  <si>
    <t>OSS REFERENTE</t>
  </si>
  <si>
    <t>EDUCATORE</t>
  </si>
  <si>
    <t>EDUCATORE COORD.</t>
  </si>
  <si>
    <t>RESPONSABILE DI AREA</t>
  </si>
  <si>
    <t>OSS</t>
  </si>
  <si>
    <t>ASSISTENTE FAMIGLIARE</t>
  </si>
  <si>
    <t>NEL PROGETTO AVEVAMO INDICATO 26 ORE DI RAC SUI SERVIZI</t>
  </si>
  <si>
    <t>MATERNITA</t>
  </si>
  <si>
    <t>COORD.</t>
  </si>
  <si>
    <t>NOTE</t>
  </si>
  <si>
    <t>Maternità</t>
  </si>
  <si>
    <t>Tipologia Contratto</t>
  </si>
  <si>
    <t>SUPERMINIMI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</si>
</sst>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2" applyNumberFormat="0" applyAlignment="0" applyProtection="0"/>
    <xf numFmtId="0" fontId="8" fillId="0" borderId="3" applyNumberFormat="0" applyFill="0" applyAlignment="0" applyProtection="0"/>
    <xf numFmtId="0" fontId="9" fillId="26" borderId="4" applyNumberForma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33" borderId="2" applyNumberFormat="0" applyAlignment="0" applyProtection="0"/>
    <xf numFmtId="0" fontId="11" fillId="34" borderId="0" applyNumberFormat="0" applyBorder="0" applyAlignment="0" applyProtection="0"/>
    <xf numFmtId="0" fontId="1" fillId="35" borderId="5" applyNumberFormat="0" applyFont="0" applyAlignment="0" applyProtection="0"/>
    <xf numFmtId="0" fontId="12" fillId="25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36" borderId="0" applyNumberFormat="0" applyBorder="0" applyAlignment="0" applyProtection="0"/>
    <xf numFmtId="0" fontId="21" fillId="37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topLeftCell="D1" zoomScaleNormal="100" workbookViewId="0">
      <selection activeCell="S8" sqref="S7:S8"/>
    </sheetView>
  </sheetViews>
  <sheetFormatPr defaultRowHeight="24.95" customHeight="1"/>
  <cols>
    <col min="1" max="1" width="15.5703125" style="7" bestFit="1" customWidth="1"/>
    <col min="2" max="2" width="22.28515625" style="1" bestFit="1" customWidth="1"/>
    <col min="3" max="3" width="18.28515625" style="7" hidden="1" customWidth="1"/>
    <col min="4" max="4" width="13.140625" style="7" bestFit="1" customWidth="1"/>
    <col min="5" max="5" width="20.7109375" style="1" customWidth="1"/>
    <col min="6" max="6" width="19.28515625" style="7" customWidth="1"/>
    <col min="7" max="13" width="12.7109375" style="1" customWidth="1"/>
    <col min="14" max="14" width="13.7109375" style="33" bestFit="1" customWidth="1"/>
    <col min="15" max="16384" width="9.140625" style="1"/>
  </cols>
  <sheetData>
    <row r="1" spans="1:14" ht="29.25" customHeight="1">
      <c r="A1" s="2" t="s">
        <v>8</v>
      </c>
      <c r="B1" s="2" t="s">
        <v>9</v>
      </c>
      <c r="C1" s="2" t="s">
        <v>10</v>
      </c>
      <c r="D1" s="2" t="s">
        <v>175</v>
      </c>
      <c r="E1" s="2" t="s">
        <v>224</v>
      </c>
      <c r="F1" s="2" t="s">
        <v>20</v>
      </c>
      <c r="G1" s="3" t="s">
        <v>178</v>
      </c>
      <c r="H1" s="3" t="s">
        <v>179</v>
      </c>
      <c r="I1" s="3" t="s">
        <v>180</v>
      </c>
      <c r="J1" s="3" t="s">
        <v>181</v>
      </c>
      <c r="K1" s="3" t="s">
        <v>182</v>
      </c>
      <c r="L1" s="8" t="s">
        <v>221</v>
      </c>
      <c r="M1" s="8" t="s">
        <v>222</v>
      </c>
      <c r="N1" s="2" t="s">
        <v>225</v>
      </c>
    </row>
    <row r="2" spans="1:14" ht="24.95" customHeight="1">
      <c r="A2" s="24" t="s">
        <v>26</v>
      </c>
      <c r="B2" s="26" t="s">
        <v>214</v>
      </c>
      <c r="C2" s="24"/>
      <c r="D2" s="25">
        <v>28</v>
      </c>
      <c r="E2" s="26" t="s">
        <v>31</v>
      </c>
      <c r="F2" s="24">
        <v>2</v>
      </c>
      <c r="G2" s="9"/>
      <c r="H2" s="9"/>
      <c r="I2" s="24">
        <v>9</v>
      </c>
      <c r="J2" s="9"/>
      <c r="K2" s="9"/>
      <c r="L2" s="9"/>
      <c r="M2" s="9"/>
      <c r="N2" s="9"/>
    </row>
    <row r="3" spans="1:14" ht="24.95" customHeight="1">
      <c r="A3" s="9" t="s">
        <v>26</v>
      </c>
      <c r="B3" s="4" t="s">
        <v>214</v>
      </c>
      <c r="C3" s="9">
        <v>68.42</v>
      </c>
      <c r="D3" s="6">
        <f t="shared" ref="D3:D9" si="0">SUM(C3*38)/100</f>
        <v>25.999600000000001</v>
      </c>
      <c r="E3" s="4" t="s">
        <v>31</v>
      </c>
      <c r="F3" s="9">
        <v>3</v>
      </c>
      <c r="G3" s="9">
        <v>26</v>
      </c>
      <c r="H3" s="9"/>
      <c r="I3" s="9"/>
      <c r="J3" s="9"/>
      <c r="K3" s="9"/>
      <c r="L3" s="9"/>
      <c r="M3" s="35" t="s">
        <v>223</v>
      </c>
      <c r="N3" s="9"/>
    </row>
    <row r="4" spans="1:14" ht="24.95" customHeight="1">
      <c r="A4" s="9" t="s">
        <v>45</v>
      </c>
      <c r="B4" s="4" t="s">
        <v>215</v>
      </c>
      <c r="C4" s="9">
        <v>65.790000000000006</v>
      </c>
      <c r="D4" s="6">
        <f t="shared" si="0"/>
        <v>25.000200000000003</v>
      </c>
      <c r="E4" s="4" t="s">
        <v>31</v>
      </c>
      <c r="F4" s="9">
        <v>5</v>
      </c>
      <c r="G4" s="9">
        <v>3</v>
      </c>
      <c r="H4" s="9"/>
      <c r="I4" s="9">
        <v>10</v>
      </c>
      <c r="J4" s="9"/>
      <c r="K4" s="9"/>
      <c r="L4" s="9">
        <v>12</v>
      </c>
      <c r="M4" s="35" t="s">
        <v>223</v>
      </c>
      <c r="N4" s="9">
        <v>180</v>
      </c>
    </row>
    <row r="5" spans="1:14" ht="24.95" customHeight="1">
      <c r="A5" s="9" t="s">
        <v>45</v>
      </c>
      <c r="B5" s="4" t="s">
        <v>215</v>
      </c>
      <c r="C5" s="9">
        <v>100</v>
      </c>
      <c r="D5" s="6">
        <f t="shared" si="0"/>
        <v>38</v>
      </c>
      <c r="E5" s="4" t="s">
        <v>31</v>
      </c>
      <c r="F5" s="9">
        <v>5</v>
      </c>
      <c r="G5" s="9"/>
      <c r="H5" s="9">
        <v>3</v>
      </c>
      <c r="I5" s="9"/>
      <c r="J5" s="9"/>
      <c r="K5" s="9">
        <v>23</v>
      </c>
      <c r="L5" s="9">
        <v>12</v>
      </c>
      <c r="M5" s="9"/>
      <c r="N5" s="9">
        <v>225</v>
      </c>
    </row>
    <row r="6" spans="1:14" ht="24.95" customHeight="1">
      <c r="A6" s="9" t="s">
        <v>26</v>
      </c>
      <c r="B6" s="4" t="s">
        <v>214</v>
      </c>
      <c r="C6" s="9">
        <v>78.95</v>
      </c>
      <c r="D6" s="6">
        <f t="shared" si="0"/>
        <v>30.000999999999998</v>
      </c>
      <c r="E6" s="4" t="s">
        <v>31</v>
      </c>
      <c r="F6" s="9">
        <v>4</v>
      </c>
      <c r="G6" s="9">
        <v>4</v>
      </c>
      <c r="H6" s="9">
        <v>26</v>
      </c>
      <c r="I6" s="9"/>
      <c r="J6" s="9"/>
      <c r="K6" s="9"/>
      <c r="L6" s="9"/>
      <c r="M6" s="9"/>
      <c r="N6" s="9"/>
    </row>
    <row r="7" spans="1:14" ht="24.95" customHeight="1">
      <c r="A7" s="9" t="s">
        <v>26</v>
      </c>
      <c r="B7" s="4" t="s">
        <v>214</v>
      </c>
      <c r="C7" s="9">
        <v>60.53</v>
      </c>
      <c r="D7" s="6">
        <f t="shared" si="0"/>
        <v>23.0014</v>
      </c>
      <c r="E7" s="4" t="s">
        <v>31</v>
      </c>
      <c r="F7" s="9">
        <v>5</v>
      </c>
      <c r="G7" s="9">
        <v>23</v>
      </c>
      <c r="H7" s="9"/>
      <c r="I7" s="9"/>
      <c r="J7" s="9"/>
      <c r="K7" s="9"/>
      <c r="L7" s="9"/>
      <c r="M7" s="9"/>
      <c r="N7" s="9"/>
    </row>
    <row r="8" spans="1:14" ht="24.95" customHeight="1">
      <c r="A8" s="9" t="s">
        <v>26</v>
      </c>
      <c r="B8" s="4" t="s">
        <v>214</v>
      </c>
      <c r="C8" s="9">
        <v>65.790000000000006</v>
      </c>
      <c r="D8" s="25">
        <v>12</v>
      </c>
      <c r="E8" s="34" t="s">
        <v>100</v>
      </c>
      <c r="F8" s="9">
        <v>0</v>
      </c>
      <c r="G8" s="9">
        <v>12</v>
      </c>
      <c r="H8" s="9"/>
      <c r="I8" s="9"/>
      <c r="J8" s="9"/>
      <c r="K8" s="9"/>
      <c r="L8" s="9"/>
      <c r="M8" s="9"/>
      <c r="N8" s="9"/>
    </row>
    <row r="9" spans="1:14" ht="24.95" customHeight="1">
      <c r="A9" s="9" t="s">
        <v>26</v>
      </c>
      <c r="B9" s="4" t="s">
        <v>214</v>
      </c>
      <c r="C9" s="9">
        <v>89.47</v>
      </c>
      <c r="D9" s="6">
        <f t="shared" si="0"/>
        <v>33.998600000000003</v>
      </c>
      <c r="E9" s="4" t="s">
        <v>31</v>
      </c>
      <c r="F9" s="9">
        <v>5</v>
      </c>
      <c r="G9" s="9"/>
      <c r="H9" s="9"/>
      <c r="I9" s="9">
        <v>19</v>
      </c>
      <c r="J9" s="9"/>
      <c r="K9" s="9">
        <v>15</v>
      </c>
      <c r="L9" s="9"/>
      <c r="M9" s="9"/>
      <c r="N9" s="9"/>
    </row>
    <row r="10" spans="1:14" ht="24.95" customHeight="1">
      <c r="A10" s="9" t="s">
        <v>26</v>
      </c>
      <c r="B10" s="4" t="s">
        <v>214</v>
      </c>
      <c r="C10" s="9">
        <v>100</v>
      </c>
      <c r="D10" s="6">
        <v>26</v>
      </c>
      <c r="E10" s="4" t="s">
        <v>31</v>
      </c>
      <c r="F10" s="9">
        <v>5</v>
      </c>
      <c r="G10" s="9">
        <v>26</v>
      </c>
      <c r="H10" s="9"/>
      <c r="I10" s="9"/>
      <c r="J10" s="9"/>
      <c r="K10" s="9"/>
      <c r="L10" s="9"/>
      <c r="M10" s="9"/>
      <c r="N10" s="9"/>
    </row>
    <row r="11" spans="1:14" ht="24.95" customHeight="1">
      <c r="A11" s="24" t="s">
        <v>104</v>
      </c>
      <c r="B11" s="26" t="s">
        <v>217</v>
      </c>
      <c r="C11" s="24"/>
      <c r="D11" s="25">
        <v>15</v>
      </c>
      <c r="E11" s="26" t="s">
        <v>31</v>
      </c>
      <c r="F11" s="24">
        <v>5</v>
      </c>
      <c r="G11" s="9"/>
      <c r="H11" s="9">
        <v>3.5</v>
      </c>
      <c r="I11" s="9"/>
      <c r="J11" s="9"/>
      <c r="K11" s="9"/>
      <c r="L11" s="9"/>
      <c r="M11" s="9"/>
      <c r="N11" s="9"/>
    </row>
    <row r="12" spans="1:14" ht="24.95" customHeight="1">
      <c r="A12" s="9" t="s">
        <v>26</v>
      </c>
      <c r="B12" s="4" t="s">
        <v>214</v>
      </c>
      <c r="C12" s="9">
        <v>60.53</v>
      </c>
      <c r="D12" s="25">
        <v>20</v>
      </c>
      <c r="E12" s="4" t="s">
        <v>31</v>
      </c>
      <c r="F12" s="9">
        <v>4</v>
      </c>
      <c r="G12" s="9">
        <v>20</v>
      </c>
      <c r="H12" s="9"/>
      <c r="I12" s="9"/>
      <c r="J12" s="9"/>
      <c r="K12" s="9"/>
      <c r="L12" s="9"/>
      <c r="M12" s="9"/>
      <c r="N12" s="9"/>
    </row>
    <row r="13" spans="1:14" ht="24.95" customHeight="1">
      <c r="A13" s="9" t="s">
        <v>26</v>
      </c>
      <c r="B13" s="4" t="s">
        <v>214</v>
      </c>
      <c r="C13" s="9">
        <v>31.58</v>
      </c>
      <c r="D13" s="6">
        <f>SUM(C13*38)/100</f>
        <v>12.000399999999999</v>
      </c>
      <c r="E13" s="4" t="s">
        <v>31</v>
      </c>
      <c r="F13" s="9">
        <v>5</v>
      </c>
      <c r="G13" s="9"/>
      <c r="H13" s="9"/>
      <c r="I13" s="9">
        <v>12</v>
      </c>
      <c r="J13" s="9"/>
      <c r="K13" s="9"/>
      <c r="L13" s="9"/>
      <c r="M13" s="9"/>
      <c r="N13" s="9"/>
    </row>
    <row r="14" spans="1:14" ht="24.95" customHeight="1">
      <c r="A14" s="9" t="s">
        <v>26</v>
      </c>
      <c r="B14" s="4" t="s">
        <v>214</v>
      </c>
      <c r="C14" s="9">
        <v>68.42</v>
      </c>
      <c r="D14" s="25">
        <v>20</v>
      </c>
      <c r="E14" s="4" t="s">
        <v>31</v>
      </c>
      <c r="F14" s="9">
        <v>4</v>
      </c>
      <c r="G14" s="9">
        <v>20</v>
      </c>
      <c r="H14" s="9"/>
      <c r="I14" s="9"/>
      <c r="J14" s="9"/>
      <c r="K14" s="9"/>
      <c r="L14" s="9"/>
      <c r="M14" s="9"/>
      <c r="N14" s="9"/>
    </row>
    <row r="15" spans="1:14" ht="24.95" customHeight="1">
      <c r="A15" s="9" t="s">
        <v>26</v>
      </c>
      <c r="B15" s="4" t="s">
        <v>214</v>
      </c>
      <c r="C15" s="9">
        <v>100</v>
      </c>
      <c r="D15" s="6">
        <v>25</v>
      </c>
      <c r="E15" s="4" t="s">
        <v>31</v>
      </c>
      <c r="F15" s="9">
        <v>5</v>
      </c>
      <c r="G15" s="9">
        <v>25</v>
      </c>
      <c r="H15" s="9"/>
      <c r="I15" s="9"/>
      <c r="J15" s="9"/>
      <c r="K15" s="9"/>
      <c r="L15" s="9"/>
      <c r="M15" s="9"/>
      <c r="N15" s="9"/>
    </row>
    <row r="16" spans="1:14" ht="24.95" customHeight="1">
      <c r="A16" s="9" t="s">
        <v>26</v>
      </c>
      <c r="B16" s="4" t="s">
        <v>214</v>
      </c>
      <c r="C16" s="9">
        <v>68.42</v>
      </c>
      <c r="D16" s="6">
        <f>SUM(C16*38)/100</f>
        <v>25.999600000000001</v>
      </c>
      <c r="E16" s="4" t="s">
        <v>31</v>
      </c>
      <c r="F16" s="9">
        <v>5</v>
      </c>
      <c r="G16" s="9"/>
      <c r="H16" s="9"/>
      <c r="I16" s="9"/>
      <c r="J16" s="9">
        <v>23.5</v>
      </c>
      <c r="K16" s="9"/>
      <c r="L16" s="9"/>
      <c r="M16" s="9"/>
      <c r="N16" s="9"/>
    </row>
    <row r="17" spans="1:14" ht="24.95" customHeight="1">
      <c r="A17" s="9" t="s">
        <v>26</v>
      </c>
      <c r="B17" s="4" t="s">
        <v>214</v>
      </c>
      <c r="C17" s="9">
        <v>65.790000000000006</v>
      </c>
      <c r="D17" s="6">
        <f>SUM(C17*38)/100</f>
        <v>25.000200000000003</v>
      </c>
      <c r="E17" s="4" t="s">
        <v>31</v>
      </c>
      <c r="F17" s="9">
        <v>5</v>
      </c>
      <c r="G17" s="9"/>
      <c r="H17" s="9">
        <v>25</v>
      </c>
      <c r="I17" s="9"/>
      <c r="J17" s="9"/>
      <c r="K17" s="9"/>
      <c r="L17" s="9"/>
      <c r="M17" s="9"/>
      <c r="N17" s="9"/>
    </row>
    <row r="18" spans="1:14" ht="24.95" customHeight="1">
      <c r="A18" s="24" t="s">
        <v>212</v>
      </c>
      <c r="B18" s="26" t="s">
        <v>213</v>
      </c>
      <c r="C18" s="24"/>
      <c r="D18" s="25">
        <v>35</v>
      </c>
      <c r="E18" s="26" t="s">
        <v>31</v>
      </c>
      <c r="F18" s="24">
        <v>5</v>
      </c>
      <c r="G18" s="9"/>
      <c r="H18" s="9"/>
      <c r="I18" s="9">
        <v>14</v>
      </c>
      <c r="J18" s="9"/>
      <c r="K18" s="9"/>
      <c r="L18" s="9"/>
      <c r="M18" s="9"/>
      <c r="N18" s="9"/>
    </row>
    <row r="19" spans="1:14" ht="24.95" customHeight="1">
      <c r="A19" s="9" t="s">
        <v>26</v>
      </c>
      <c r="B19" s="4" t="s">
        <v>214</v>
      </c>
      <c r="C19" s="9">
        <v>100</v>
      </c>
      <c r="D19" s="6">
        <v>18</v>
      </c>
      <c r="E19" s="4" t="s">
        <v>31</v>
      </c>
      <c r="F19" s="9">
        <v>5</v>
      </c>
      <c r="G19" s="9">
        <v>18</v>
      </c>
      <c r="H19" s="9"/>
      <c r="I19" s="9"/>
      <c r="J19" s="9"/>
      <c r="K19" s="9"/>
      <c r="L19" s="9"/>
      <c r="M19" s="9"/>
      <c r="N19" s="9"/>
    </row>
    <row r="20" spans="1:14" ht="24.95" customHeight="1">
      <c r="A20" s="9" t="s">
        <v>104</v>
      </c>
      <c r="B20" s="26" t="s">
        <v>217</v>
      </c>
      <c r="C20" s="9">
        <v>42.11</v>
      </c>
      <c r="D20" s="6">
        <f>SUM(C20*38)/100</f>
        <v>16.001799999999999</v>
      </c>
      <c r="E20" s="4" t="s">
        <v>31</v>
      </c>
      <c r="F20" s="9">
        <v>5</v>
      </c>
      <c r="G20" s="9"/>
      <c r="H20" s="9"/>
      <c r="I20" s="18">
        <v>16</v>
      </c>
      <c r="J20" s="9"/>
      <c r="K20" s="9"/>
      <c r="L20" s="9"/>
      <c r="M20" s="9"/>
      <c r="N20" s="9"/>
    </row>
    <row r="21" spans="1:14" ht="24.95" customHeight="1">
      <c r="A21" s="9" t="s">
        <v>26</v>
      </c>
      <c r="B21" s="4" t="s">
        <v>214</v>
      </c>
      <c r="C21" s="9">
        <v>100</v>
      </c>
      <c r="D21" s="6">
        <v>20</v>
      </c>
      <c r="E21" s="4" t="s">
        <v>31</v>
      </c>
      <c r="F21" s="9">
        <v>5</v>
      </c>
      <c r="G21" s="9">
        <v>20</v>
      </c>
      <c r="H21" s="9"/>
      <c r="I21" s="9"/>
      <c r="J21" s="9"/>
      <c r="K21" s="9"/>
      <c r="L21" s="9"/>
      <c r="M21" s="9"/>
      <c r="N21" s="9"/>
    </row>
    <row r="22" spans="1:14" ht="24.95" customHeight="1">
      <c r="A22" s="9" t="s">
        <v>26</v>
      </c>
      <c r="B22" s="4" t="s">
        <v>214</v>
      </c>
      <c r="C22" s="9">
        <v>39.47</v>
      </c>
      <c r="D22" s="6">
        <f>SUM(C22*38)/100</f>
        <v>14.9986</v>
      </c>
      <c r="E22" s="34" t="s">
        <v>100</v>
      </c>
      <c r="F22" s="9">
        <v>0</v>
      </c>
      <c r="G22" s="9">
        <v>15</v>
      </c>
      <c r="H22" s="9"/>
      <c r="I22" s="9"/>
      <c r="J22" s="9"/>
      <c r="K22" s="9"/>
      <c r="L22" s="9"/>
      <c r="M22" s="9"/>
      <c r="N22" s="9"/>
    </row>
    <row r="23" spans="1:14" ht="24.95" customHeight="1">
      <c r="A23" s="9" t="s">
        <v>26</v>
      </c>
      <c r="B23" s="4" t="s">
        <v>214</v>
      </c>
      <c r="C23" s="9">
        <v>89.47</v>
      </c>
      <c r="D23" s="25">
        <v>25</v>
      </c>
      <c r="E23" s="4" t="s">
        <v>31</v>
      </c>
      <c r="F23" s="9">
        <v>5</v>
      </c>
      <c r="G23" s="9">
        <v>5</v>
      </c>
      <c r="H23" s="9"/>
      <c r="I23" s="9">
        <v>20</v>
      </c>
      <c r="J23" s="9"/>
      <c r="K23" s="9"/>
      <c r="L23" s="9"/>
      <c r="M23" s="9"/>
      <c r="N23" s="9"/>
    </row>
    <row r="24" spans="1:14" ht="24.95" customHeight="1">
      <c r="A24" s="24" t="s">
        <v>104</v>
      </c>
      <c r="B24" s="26" t="s">
        <v>217</v>
      </c>
      <c r="C24" s="24"/>
      <c r="D24" s="25">
        <v>20</v>
      </c>
      <c r="E24" s="26" t="s">
        <v>31</v>
      </c>
      <c r="F24" s="24">
        <v>4</v>
      </c>
      <c r="G24" s="9"/>
      <c r="H24" s="9">
        <v>3.5</v>
      </c>
      <c r="I24" s="9"/>
      <c r="J24" s="9"/>
      <c r="K24" s="9"/>
      <c r="L24" s="9"/>
      <c r="M24" s="9"/>
      <c r="N24" s="9"/>
    </row>
    <row r="25" spans="1:14" ht="24.95" customHeight="1">
      <c r="A25" s="9" t="s">
        <v>26</v>
      </c>
      <c r="B25" s="4" t="s">
        <v>214</v>
      </c>
      <c r="C25" s="9">
        <v>89.47</v>
      </c>
      <c r="D25" s="6">
        <f>SUM(C25*38)/100</f>
        <v>33.998600000000003</v>
      </c>
      <c r="E25" s="4" t="s">
        <v>31</v>
      </c>
      <c r="F25" s="9">
        <v>5</v>
      </c>
      <c r="G25" s="9">
        <v>9</v>
      </c>
      <c r="H25" s="9"/>
      <c r="I25" s="9"/>
      <c r="J25" s="9">
        <v>23.5</v>
      </c>
      <c r="K25" s="9"/>
      <c r="L25" s="9"/>
      <c r="M25" s="9"/>
      <c r="N25" s="9"/>
    </row>
    <row r="26" spans="1:14" ht="24.95" customHeight="1">
      <c r="A26" s="9" t="s">
        <v>172</v>
      </c>
      <c r="B26" s="4" t="s">
        <v>216</v>
      </c>
      <c r="C26" s="9">
        <v>100</v>
      </c>
      <c r="D26" s="6">
        <f>SUM(C26*38)/100</f>
        <v>38</v>
      </c>
      <c r="E26" s="4" t="s">
        <v>31</v>
      </c>
      <c r="F26" s="9">
        <v>5</v>
      </c>
      <c r="G26" s="9"/>
      <c r="H26" s="9"/>
      <c r="I26" s="9"/>
      <c r="J26" s="9"/>
      <c r="K26" s="9"/>
      <c r="L26" s="9">
        <v>14</v>
      </c>
      <c r="M26" s="9"/>
      <c r="N26" s="6">
        <f>(1068/38)*L26</f>
        <v>393.4736842105263</v>
      </c>
    </row>
    <row r="27" spans="1:14" ht="24.95" customHeight="1">
      <c r="A27" s="24" t="s">
        <v>26</v>
      </c>
      <c r="B27" s="26" t="s">
        <v>214</v>
      </c>
      <c r="C27" s="9">
        <v>89.47</v>
      </c>
      <c r="D27" s="25">
        <v>30</v>
      </c>
      <c r="E27" s="26" t="s">
        <v>31</v>
      </c>
      <c r="F27" s="24">
        <v>2</v>
      </c>
      <c r="G27" s="24"/>
      <c r="H27" s="24">
        <v>30</v>
      </c>
      <c r="I27" s="9"/>
      <c r="J27" s="9"/>
      <c r="K27" s="9"/>
      <c r="L27" s="9"/>
      <c r="M27" s="9"/>
      <c r="N27" s="9"/>
    </row>
    <row r="28" spans="1:14" ht="24.95" customHeight="1">
      <c r="A28" s="9" t="s">
        <v>104</v>
      </c>
      <c r="B28" s="26" t="s">
        <v>217</v>
      </c>
      <c r="C28" s="9">
        <v>57.9</v>
      </c>
      <c r="D28" s="6">
        <f>SUM(C28*38)/100</f>
        <v>22.001999999999999</v>
      </c>
      <c r="E28" s="4" t="s">
        <v>31</v>
      </c>
      <c r="F28" s="9">
        <v>5</v>
      </c>
      <c r="G28" s="9"/>
      <c r="H28" s="9">
        <v>22</v>
      </c>
      <c r="I28" s="9"/>
      <c r="J28" s="9"/>
      <c r="K28" s="9"/>
      <c r="L28" s="9"/>
      <c r="M28" s="9"/>
      <c r="N28" s="9"/>
    </row>
    <row r="29" spans="1:14" ht="24.95" customHeight="1">
      <c r="A29" s="9" t="s">
        <v>26</v>
      </c>
      <c r="B29" s="4" t="s">
        <v>214</v>
      </c>
      <c r="C29" s="9">
        <v>73.680000000000007</v>
      </c>
      <c r="D29" s="6">
        <v>20</v>
      </c>
      <c r="E29" s="4" t="s">
        <v>31</v>
      </c>
      <c r="F29" s="9">
        <v>5</v>
      </c>
      <c r="G29" s="9">
        <v>20</v>
      </c>
      <c r="H29" s="9"/>
      <c r="I29" s="9"/>
      <c r="J29" s="9"/>
      <c r="K29" s="9"/>
      <c r="L29" s="9"/>
      <c r="M29" s="9"/>
      <c r="N29" s="9"/>
    </row>
    <row r="30" spans="1:14" ht="24.95" customHeight="1">
      <c r="A30" s="9" t="s">
        <v>26</v>
      </c>
      <c r="B30" s="4" t="s">
        <v>214</v>
      </c>
      <c r="C30" s="9">
        <v>86.84</v>
      </c>
      <c r="D30" s="25">
        <v>30</v>
      </c>
      <c r="E30" s="4" t="s">
        <v>31</v>
      </c>
      <c r="F30" s="9">
        <v>5</v>
      </c>
      <c r="G30" s="9">
        <v>30</v>
      </c>
      <c r="H30" s="9"/>
      <c r="I30" s="9"/>
      <c r="J30" s="9"/>
      <c r="K30" s="9"/>
      <c r="L30" s="9"/>
      <c r="M30" s="9"/>
      <c r="N30" s="9"/>
    </row>
    <row r="31" spans="1:14" ht="24.95" customHeight="1">
      <c r="A31" s="9" t="s">
        <v>26</v>
      </c>
      <c r="B31" s="4" t="s">
        <v>214</v>
      </c>
      <c r="C31" s="9">
        <v>100</v>
      </c>
      <c r="D31" s="6">
        <v>20</v>
      </c>
      <c r="E31" s="4" t="s">
        <v>31</v>
      </c>
      <c r="F31" s="9">
        <v>5</v>
      </c>
      <c r="G31" s="9">
        <v>20</v>
      </c>
      <c r="H31" s="9"/>
      <c r="I31" s="9"/>
      <c r="J31" s="9"/>
      <c r="K31" s="9"/>
      <c r="L31" s="9"/>
      <c r="M31" s="9"/>
      <c r="N31" s="9"/>
    </row>
    <row r="32" spans="1:14" ht="24.95" customHeight="1">
      <c r="A32" s="9" t="s">
        <v>26</v>
      </c>
      <c r="B32" s="4" t="s">
        <v>214</v>
      </c>
      <c r="C32" s="9">
        <v>50</v>
      </c>
      <c r="D32" s="6">
        <f>SUM(C32*38)/100</f>
        <v>19</v>
      </c>
      <c r="E32" s="4" t="s">
        <v>31</v>
      </c>
      <c r="F32" s="9">
        <v>5</v>
      </c>
      <c r="G32" s="9">
        <v>19</v>
      </c>
      <c r="H32" s="9"/>
      <c r="I32" s="9"/>
      <c r="J32" s="9"/>
      <c r="K32" s="9"/>
      <c r="L32" s="9"/>
      <c r="M32" s="9"/>
      <c r="N32" s="9"/>
    </row>
    <row r="33" spans="1:14" ht="24.95" customHeight="1">
      <c r="A33" s="9" t="s">
        <v>26</v>
      </c>
      <c r="B33" s="4" t="s">
        <v>214</v>
      </c>
      <c r="C33" s="9">
        <v>65.790000000000006</v>
      </c>
      <c r="D33" s="6">
        <f>SUM(C33*38)/100</f>
        <v>25.000200000000003</v>
      </c>
      <c r="E33" s="34" t="s">
        <v>100</v>
      </c>
      <c r="F33" s="9">
        <v>0</v>
      </c>
      <c r="G33" s="9">
        <v>25</v>
      </c>
      <c r="H33" s="9"/>
      <c r="I33" s="9"/>
      <c r="J33" s="9"/>
      <c r="K33" s="9"/>
      <c r="L33" s="9"/>
      <c r="M33" s="9"/>
      <c r="N33" s="9"/>
    </row>
    <row r="34" spans="1:14" ht="24.95" customHeight="1">
      <c r="A34" s="29"/>
    </row>
    <row r="35" spans="1:14" ht="24.95" customHeight="1">
      <c r="A35" s="29"/>
    </row>
  </sheetData>
  <sheetProtection sheet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zoomScaleNormal="100" workbookViewId="0">
      <selection activeCell="H11" sqref="H11"/>
    </sheetView>
  </sheetViews>
  <sheetFormatPr defaultRowHeight="24.95" customHeight="1"/>
  <cols>
    <col min="1" max="1" width="15.5703125" style="7" bestFit="1" customWidth="1"/>
    <col min="2" max="2" width="22.28515625" style="1" bestFit="1" customWidth="1"/>
    <col min="3" max="3" width="18.28515625" style="7" hidden="1" customWidth="1"/>
    <col min="4" max="4" width="13.140625" style="7" bestFit="1" customWidth="1"/>
    <col min="5" max="5" width="20.7109375" style="1" customWidth="1"/>
    <col min="6" max="6" width="19.28515625" style="7" customWidth="1"/>
    <col min="7" max="7" width="12.7109375" style="1" customWidth="1"/>
    <col min="8" max="8" width="32" style="1" bestFit="1" customWidth="1"/>
    <col min="9" max="16384" width="9.140625" style="1"/>
  </cols>
  <sheetData>
    <row r="1" spans="1:7" ht="29.25" customHeight="1">
      <c r="A1" s="2" t="s">
        <v>8</v>
      </c>
      <c r="B1" s="2" t="s">
        <v>9</v>
      </c>
      <c r="C1" s="2" t="s">
        <v>10</v>
      </c>
      <c r="D1" s="2" t="s">
        <v>175</v>
      </c>
      <c r="E1" s="2" t="s">
        <v>224</v>
      </c>
      <c r="F1" s="2" t="s">
        <v>20</v>
      </c>
      <c r="G1" s="8" t="s">
        <v>183</v>
      </c>
    </row>
    <row r="2" spans="1:7" ht="24.95" customHeight="1">
      <c r="A2" s="24" t="s">
        <v>104</v>
      </c>
      <c r="B2" s="26" t="s">
        <v>217</v>
      </c>
      <c r="C2" s="24">
        <v>78.95</v>
      </c>
      <c r="D2" s="24">
        <v>30</v>
      </c>
      <c r="E2" s="26" t="s">
        <v>31</v>
      </c>
      <c r="F2" s="24">
        <v>5</v>
      </c>
      <c r="G2" s="9">
        <v>10</v>
      </c>
    </row>
    <row r="3" spans="1:7" ht="24.95" customHeight="1">
      <c r="A3" s="24" t="s">
        <v>104</v>
      </c>
      <c r="B3" s="26" t="s">
        <v>217</v>
      </c>
      <c r="C3" s="24"/>
      <c r="D3" s="24">
        <v>22</v>
      </c>
      <c r="E3" s="26" t="s">
        <v>31</v>
      </c>
      <c r="F3" s="24">
        <v>2</v>
      </c>
      <c r="G3" s="9">
        <v>10</v>
      </c>
    </row>
    <row r="4" spans="1:7" ht="24.95" customHeight="1">
      <c r="A4" s="24" t="s">
        <v>210</v>
      </c>
      <c r="B4" s="26" t="s">
        <v>218</v>
      </c>
      <c r="C4" s="24"/>
      <c r="D4" s="24">
        <v>24</v>
      </c>
      <c r="E4" s="26" t="s">
        <v>31</v>
      </c>
      <c r="F4" s="24">
        <v>2</v>
      </c>
      <c r="G4" s="9">
        <v>10</v>
      </c>
    </row>
    <row r="5" spans="1:7" ht="24.95" customHeight="1">
      <c r="A5" s="24" t="s">
        <v>210</v>
      </c>
      <c r="B5" s="26" t="s">
        <v>218</v>
      </c>
      <c r="C5" s="24"/>
      <c r="D5" s="24">
        <v>28</v>
      </c>
      <c r="E5" s="26" t="s">
        <v>31</v>
      </c>
      <c r="F5" s="24">
        <v>2</v>
      </c>
      <c r="G5" s="9">
        <v>13</v>
      </c>
    </row>
    <row r="6" spans="1:7" ht="24.95" customHeight="1">
      <c r="A6" s="24" t="s">
        <v>211</v>
      </c>
      <c r="B6" s="26" t="s">
        <v>218</v>
      </c>
      <c r="C6" s="24"/>
      <c r="D6" s="24">
        <v>16</v>
      </c>
      <c r="E6" s="26" t="s">
        <v>31</v>
      </c>
      <c r="F6" s="24">
        <v>1</v>
      </c>
      <c r="G6" s="9">
        <v>16</v>
      </c>
    </row>
    <row r="7" spans="1:7" ht="24.95" customHeight="1">
      <c r="A7" s="24" t="s">
        <v>211</v>
      </c>
      <c r="B7" s="26" t="s">
        <v>218</v>
      </c>
      <c r="C7" s="24"/>
      <c r="D7" s="24">
        <v>14</v>
      </c>
      <c r="E7" s="26" t="s">
        <v>31</v>
      </c>
      <c r="F7" s="24">
        <v>1</v>
      </c>
      <c r="G7" s="9">
        <v>14</v>
      </c>
    </row>
  </sheetData>
  <sheetProtection sheet="1"/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49"/>
  <sheetViews>
    <sheetView topLeftCell="K1" zoomScaleNormal="100" workbookViewId="0">
      <pane ySplit="1" topLeftCell="A33" activePane="bottomLeft" state="frozen"/>
      <selection activeCell="B1" sqref="B1"/>
      <selection pane="bottomLeft" activeCell="V45" sqref="V45"/>
    </sheetView>
  </sheetViews>
  <sheetFormatPr defaultRowHeight="24.95" customHeight="1"/>
  <cols>
    <col min="1" max="1" width="0" style="1" hidden="1" customWidth="1"/>
    <col min="2" max="2" width="23" style="1" hidden="1" customWidth="1"/>
    <col min="3" max="3" width="14" style="1" bestFit="1" customWidth="1"/>
    <col min="4" max="4" width="11.42578125" style="1" bestFit="1" customWidth="1"/>
    <col min="5" max="5" width="15.42578125" style="1" bestFit="1" customWidth="1"/>
    <col min="6" max="6" width="0" style="1" hidden="1" customWidth="1"/>
    <col min="7" max="7" width="11.42578125" style="1" hidden="1" customWidth="1"/>
    <col min="8" max="8" width="15.5703125" style="7" bestFit="1" customWidth="1"/>
    <col min="9" max="9" width="22.28515625" style="1" bestFit="1" customWidth="1"/>
    <col min="10" max="10" width="18.28515625" style="7" hidden="1" customWidth="1"/>
    <col min="11" max="11" width="13.140625" style="7" bestFit="1" customWidth="1"/>
    <col min="12" max="12" width="19.85546875" style="1" hidden="1" customWidth="1"/>
    <col min="13" max="13" width="11.5703125" style="1" hidden="1" customWidth="1"/>
    <col min="14" max="14" width="9.140625" style="1" hidden="1" customWidth="1"/>
    <col min="15" max="15" width="4.5703125" style="1" hidden="1" customWidth="1"/>
    <col min="16" max="17" width="9.140625" style="1" hidden="1" customWidth="1"/>
    <col min="18" max="18" width="11.5703125" style="1" hidden="1" customWidth="1"/>
    <col min="19" max="20" width="9.140625" style="1" hidden="1" customWidth="1"/>
    <col min="21" max="21" width="14.5703125" style="1" hidden="1" customWidth="1"/>
    <col min="22" max="22" width="20.7109375" style="1" customWidth="1"/>
    <col min="23" max="23" width="19.28515625" style="7" customWidth="1"/>
    <col min="24" max="24" width="18.28515625" style="1" hidden="1" customWidth="1"/>
    <col min="25" max="31" width="12.7109375" style="1" customWidth="1"/>
    <col min="32" max="32" width="9.140625" style="7"/>
    <col min="33" max="34" width="9.140625" style="1"/>
    <col min="35" max="35" width="32" style="1" bestFit="1" customWidth="1"/>
    <col min="36" max="16384" width="9.140625" style="1"/>
  </cols>
  <sheetData>
    <row r="1" spans="1:35" ht="29.25" customHeight="1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175</v>
      </c>
      <c r="L1" s="2" t="s">
        <v>12</v>
      </c>
      <c r="M1" s="2" t="s">
        <v>13</v>
      </c>
      <c r="N1" s="2" t="s">
        <v>14</v>
      </c>
      <c r="O1" s="2" t="s">
        <v>0</v>
      </c>
      <c r="P1" s="2" t="s">
        <v>15</v>
      </c>
      <c r="Q1" s="2" t="s">
        <v>16</v>
      </c>
      <c r="R1" s="2" t="s">
        <v>17</v>
      </c>
      <c r="S1" s="2" t="s">
        <v>15</v>
      </c>
      <c r="T1" s="2" t="s">
        <v>18</v>
      </c>
      <c r="U1" s="2" t="s">
        <v>11</v>
      </c>
      <c r="V1" s="2" t="s">
        <v>19</v>
      </c>
      <c r="W1" s="2" t="s">
        <v>20</v>
      </c>
      <c r="X1" s="2" t="s">
        <v>176</v>
      </c>
      <c r="Y1" s="3" t="s">
        <v>178</v>
      </c>
      <c r="Z1" s="3" t="s">
        <v>179</v>
      </c>
      <c r="AA1" s="3" t="s">
        <v>180</v>
      </c>
      <c r="AB1" s="3" t="s">
        <v>181</v>
      </c>
      <c r="AC1" s="3" t="s">
        <v>182</v>
      </c>
      <c r="AD1" s="8" t="s">
        <v>183</v>
      </c>
      <c r="AE1" s="31" t="s">
        <v>221</v>
      </c>
    </row>
    <row r="2" spans="1:35" ht="24.95" customHeight="1">
      <c r="B2" s="4"/>
      <c r="C2" s="12" t="s">
        <v>186</v>
      </c>
      <c r="D2" s="12" t="s">
        <v>187</v>
      </c>
      <c r="E2" s="13"/>
      <c r="F2" s="12"/>
      <c r="G2" s="12"/>
      <c r="H2" s="14"/>
      <c r="I2" s="4" t="s">
        <v>214</v>
      </c>
      <c r="J2" s="14"/>
      <c r="K2" s="15"/>
      <c r="L2" s="12"/>
      <c r="M2" s="13"/>
      <c r="N2" s="12"/>
      <c r="O2" s="12"/>
      <c r="P2" s="12"/>
      <c r="Q2" s="12"/>
      <c r="R2" s="12"/>
      <c r="S2" s="12"/>
      <c r="T2" s="12"/>
      <c r="U2" s="12"/>
      <c r="V2" s="12"/>
      <c r="W2" s="14"/>
      <c r="X2" s="17"/>
      <c r="Y2" s="9"/>
      <c r="Z2" s="9"/>
      <c r="AA2" s="10">
        <v>9</v>
      </c>
      <c r="AB2" s="9"/>
      <c r="AC2" s="9"/>
      <c r="AD2" s="9"/>
      <c r="AE2" s="9"/>
      <c r="AF2" s="19">
        <f>SUM(Y2:AE2)</f>
        <v>9</v>
      </c>
      <c r="AG2" s="21"/>
      <c r="AH2" s="23">
        <f t="shared" ref="AH2:AH15" si="0">K2-AF2</f>
        <v>-9</v>
      </c>
    </row>
    <row r="3" spans="1:35" ht="24.95" customHeight="1">
      <c r="A3" s="1">
        <v>40</v>
      </c>
      <c r="B3" s="4" t="s">
        <v>22</v>
      </c>
      <c r="C3" s="4" t="s">
        <v>89</v>
      </c>
      <c r="D3" s="4" t="s">
        <v>84</v>
      </c>
      <c r="E3" s="5">
        <v>39661</v>
      </c>
      <c r="F3" s="4">
        <v>1629</v>
      </c>
      <c r="G3" s="4" t="s">
        <v>25</v>
      </c>
      <c r="H3" s="9" t="s">
        <v>26</v>
      </c>
      <c r="I3" s="4" t="s">
        <v>214</v>
      </c>
      <c r="J3" s="9">
        <v>68.42</v>
      </c>
      <c r="K3" s="6">
        <f t="shared" ref="K3:K9" si="1">SUM(J3*38)/100</f>
        <v>25.999600000000001</v>
      </c>
      <c r="L3" s="4" t="s">
        <v>90</v>
      </c>
      <c r="M3" s="5">
        <v>30238</v>
      </c>
      <c r="N3" s="4" t="s">
        <v>47</v>
      </c>
      <c r="O3" s="4" t="s">
        <v>21</v>
      </c>
      <c r="P3" s="4" t="s">
        <v>91</v>
      </c>
      <c r="Q3" s="4">
        <v>10053</v>
      </c>
      <c r="R3" s="4" t="s">
        <v>92</v>
      </c>
      <c r="S3" s="4"/>
      <c r="T3" s="4" t="s">
        <v>93</v>
      </c>
      <c r="U3" s="4" t="s">
        <v>27</v>
      </c>
      <c r="V3" s="4" t="s">
        <v>31</v>
      </c>
      <c r="W3" s="9">
        <v>3</v>
      </c>
      <c r="X3" s="4" t="s">
        <v>177</v>
      </c>
      <c r="Y3" s="9">
        <v>26</v>
      </c>
      <c r="Z3" s="9"/>
      <c r="AA3" s="9"/>
      <c r="AB3" s="9"/>
      <c r="AC3" s="9"/>
      <c r="AD3" s="9"/>
      <c r="AE3" s="9"/>
      <c r="AF3" s="19">
        <f>SUM(Y3:AE3)</f>
        <v>26</v>
      </c>
      <c r="AG3" s="21"/>
      <c r="AH3" s="23">
        <f t="shared" si="0"/>
        <v>-3.9999999999906777E-4</v>
      </c>
      <c r="AI3" s="1" t="s">
        <v>220</v>
      </c>
    </row>
    <row r="4" spans="1:35" ht="24.95" customHeight="1">
      <c r="A4" s="1">
        <v>42</v>
      </c>
      <c r="B4" s="4" t="s">
        <v>101</v>
      </c>
      <c r="C4" s="11" t="s">
        <v>112</v>
      </c>
      <c r="D4" s="11" t="s">
        <v>113</v>
      </c>
      <c r="E4" s="5">
        <v>37781</v>
      </c>
      <c r="F4" s="4">
        <v>896</v>
      </c>
      <c r="G4" s="4" t="s">
        <v>25</v>
      </c>
      <c r="H4" s="9" t="s">
        <v>45</v>
      </c>
      <c r="I4" s="4" t="s">
        <v>215</v>
      </c>
      <c r="J4" s="9">
        <v>65.790000000000006</v>
      </c>
      <c r="K4" s="6">
        <f t="shared" si="1"/>
        <v>25.000200000000003</v>
      </c>
      <c r="L4" s="4" t="s">
        <v>114</v>
      </c>
      <c r="M4" s="5">
        <v>29444</v>
      </c>
      <c r="N4" s="4" t="s">
        <v>82</v>
      </c>
      <c r="O4" s="4" t="s">
        <v>21</v>
      </c>
      <c r="P4" s="4" t="s">
        <v>115</v>
      </c>
      <c r="Q4" s="4">
        <v>10051</v>
      </c>
      <c r="R4" s="4" t="s">
        <v>82</v>
      </c>
      <c r="S4" s="4"/>
      <c r="T4" s="4" t="s">
        <v>116</v>
      </c>
      <c r="U4" s="4" t="s">
        <v>27</v>
      </c>
      <c r="V4" s="4" t="s">
        <v>31</v>
      </c>
      <c r="W4" s="9">
        <v>5</v>
      </c>
      <c r="X4" s="4" t="s">
        <v>177</v>
      </c>
      <c r="Y4" s="9"/>
      <c r="Z4" s="9"/>
      <c r="AA4" s="9">
        <v>12</v>
      </c>
      <c r="AB4" s="9"/>
      <c r="AC4" s="9"/>
      <c r="AD4" s="9">
        <v>3</v>
      </c>
      <c r="AE4" s="9">
        <v>10</v>
      </c>
      <c r="AF4" s="19">
        <f>SUM(Y4:AE4)</f>
        <v>25</v>
      </c>
      <c r="AG4" s="21"/>
      <c r="AH4" s="23">
        <f t="shared" si="0"/>
        <v>2.000000000030866E-4</v>
      </c>
    </row>
    <row r="5" spans="1:35" ht="24.95" customHeight="1">
      <c r="A5" s="1">
        <v>40</v>
      </c>
      <c r="B5" s="4" t="s">
        <v>22</v>
      </c>
      <c r="C5" s="4" t="s">
        <v>43</v>
      </c>
      <c r="D5" s="4" t="s">
        <v>44</v>
      </c>
      <c r="E5" s="5">
        <v>35278</v>
      </c>
      <c r="F5" s="4">
        <v>261</v>
      </c>
      <c r="G5" s="4" t="s">
        <v>25</v>
      </c>
      <c r="H5" s="9" t="s">
        <v>45</v>
      </c>
      <c r="I5" s="4" t="s">
        <v>215</v>
      </c>
      <c r="J5" s="9">
        <v>100</v>
      </c>
      <c r="K5" s="6">
        <f t="shared" si="1"/>
        <v>38</v>
      </c>
      <c r="L5" s="4" t="s">
        <v>46</v>
      </c>
      <c r="M5" s="5">
        <v>27295</v>
      </c>
      <c r="N5" s="4" t="s">
        <v>47</v>
      </c>
      <c r="O5" s="4" t="s">
        <v>37</v>
      </c>
      <c r="P5" s="4" t="s">
        <v>48</v>
      </c>
      <c r="Q5" s="4">
        <v>10040</v>
      </c>
      <c r="R5" s="4" t="s">
        <v>49</v>
      </c>
      <c r="S5" s="4"/>
      <c r="T5" s="4"/>
      <c r="U5" s="4" t="s">
        <v>27</v>
      </c>
      <c r="V5" s="4" t="s">
        <v>31</v>
      </c>
      <c r="W5" s="9">
        <v>5</v>
      </c>
      <c r="X5" s="4" t="s">
        <v>177</v>
      </c>
      <c r="Y5" s="9"/>
      <c r="Z5" s="9">
        <v>3</v>
      </c>
      <c r="AA5" s="9"/>
      <c r="AB5" s="9"/>
      <c r="AC5" s="9">
        <v>25</v>
      </c>
      <c r="AD5" s="9"/>
      <c r="AE5" s="9">
        <v>10</v>
      </c>
      <c r="AF5" s="19">
        <f t="shared" ref="AF5:AF40" si="2">SUM(Y5:AE5)</f>
        <v>38</v>
      </c>
      <c r="AG5" s="21"/>
      <c r="AH5" s="23">
        <f t="shared" si="0"/>
        <v>0</v>
      </c>
    </row>
    <row r="6" spans="1:35" ht="24.95" customHeight="1">
      <c r="A6" s="1">
        <v>57</v>
      </c>
      <c r="B6" s="4" t="s">
        <v>139</v>
      </c>
      <c r="C6" s="4" t="s">
        <v>152</v>
      </c>
      <c r="D6" s="4" t="s">
        <v>153</v>
      </c>
      <c r="E6" s="5">
        <v>38729</v>
      </c>
      <c r="F6" s="4">
        <v>1206</v>
      </c>
      <c r="G6" s="4" t="s">
        <v>25</v>
      </c>
      <c r="H6" s="9" t="s">
        <v>26</v>
      </c>
      <c r="I6" s="4" t="s">
        <v>214</v>
      </c>
      <c r="J6" s="9">
        <v>78.95</v>
      </c>
      <c r="K6" s="6">
        <f t="shared" si="1"/>
        <v>30.000999999999998</v>
      </c>
      <c r="L6" s="4" t="s">
        <v>154</v>
      </c>
      <c r="M6" s="5">
        <v>30246</v>
      </c>
      <c r="N6" s="4" t="s">
        <v>82</v>
      </c>
      <c r="O6" s="4" t="s">
        <v>21</v>
      </c>
      <c r="P6" s="4" t="s">
        <v>155</v>
      </c>
      <c r="Q6" s="4">
        <v>10050</v>
      </c>
      <c r="R6" s="4" t="s">
        <v>156</v>
      </c>
      <c r="S6" s="4"/>
      <c r="T6" s="4" t="s">
        <v>157</v>
      </c>
      <c r="U6" s="4" t="s">
        <v>27</v>
      </c>
      <c r="V6" s="4" t="s">
        <v>31</v>
      </c>
      <c r="W6" s="9">
        <v>4</v>
      </c>
      <c r="X6" s="4" t="s">
        <v>177</v>
      </c>
      <c r="Y6" s="9"/>
      <c r="Z6" s="9">
        <v>26</v>
      </c>
      <c r="AA6" s="9"/>
      <c r="AB6" s="9"/>
      <c r="AC6" s="9"/>
      <c r="AD6" s="9">
        <v>4</v>
      </c>
      <c r="AE6" s="9"/>
      <c r="AF6" s="19">
        <f t="shared" si="2"/>
        <v>30</v>
      </c>
      <c r="AG6" s="21"/>
      <c r="AH6" s="23">
        <f t="shared" si="0"/>
        <v>9.9999999999766942E-4</v>
      </c>
    </row>
    <row r="7" spans="1:35" ht="24.95" customHeight="1">
      <c r="A7" s="1">
        <v>40</v>
      </c>
      <c r="B7" s="4" t="s">
        <v>22</v>
      </c>
      <c r="C7" s="4" t="s">
        <v>58</v>
      </c>
      <c r="D7" s="4" t="s">
        <v>59</v>
      </c>
      <c r="E7" s="5">
        <v>36101</v>
      </c>
      <c r="F7" s="4">
        <v>391</v>
      </c>
      <c r="G7" s="4" t="s">
        <v>25</v>
      </c>
      <c r="H7" s="9" t="s">
        <v>26</v>
      </c>
      <c r="I7" s="4" t="s">
        <v>214</v>
      </c>
      <c r="J7" s="9">
        <v>60.53</v>
      </c>
      <c r="K7" s="6">
        <f t="shared" si="1"/>
        <v>23.0014</v>
      </c>
      <c r="L7" s="4" t="s">
        <v>60</v>
      </c>
      <c r="M7" s="5">
        <v>27726</v>
      </c>
      <c r="N7" s="4" t="s">
        <v>47</v>
      </c>
      <c r="O7" s="4" t="s">
        <v>21</v>
      </c>
      <c r="P7" s="4" t="s">
        <v>61</v>
      </c>
      <c r="Q7" s="4">
        <v>10050</v>
      </c>
      <c r="R7" s="4" t="s">
        <v>62</v>
      </c>
      <c r="S7" s="4"/>
      <c r="T7" s="4"/>
      <c r="U7" s="4" t="s">
        <v>27</v>
      </c>
      <c r="V7" s="4" t="s">
        <v>31</v>
      </c>
      <c r="W7" s="9">
        <v>5</v>
      </c>
      <c r="X7" s="4" t="s">
        <v>177</v>
      </c>
      <c r="Y7" s="9">
        <v>23</v>
      </c>
      <c r="Z7" s="9"/>
      <c r="AA7" s="9"/>
      <c r="AB7" s="9"/>
      <c r="AC7" s="9"/>
      <c r="AD7" s="9"/>
      <c r="AE7" s="9"/>
      <c r="AF7" s="19">
        <f t="shared" si="2"/>
        <v>23</v>
      </c>
      <c r="AG7" s="21"/>
      <c r="AH7" s="23">
        <f t="shared" si="0"/>
        <v>1.4000000000002899E-3</v>
      </c>
    </row>
    <row r="8" spans="1:35" ht="24.95" customHeight="1">
      <c r="A8" s="1">
        <v>57</v>
      </c>
      <c r="B8" s="4" t="s">
        <v>139</v>
      </c>
      <c r="C8" s="4" t="s">
        <v>164</v>
      </c>
      <c r="D8" s="4" t="s">
        <v>165</v>
      </c>
      <c r="E8" s="5">
        <v>41884</v>
      </c>
      <c r="F8" s="4">
        <v>2746</v>
      </c>
      <c r="G8" s="5">
        <v>42033</v>
      </c>
      <c r="H8" s="9" t="s">
        <v>26</v>
      </c>
      <c r="I8" s="4" t="s">
        <v>214</v>
      </c>
      <c r="J8" s="9">
        <v>65.790000000000006</v>
      </c>
      <c r="K8" s="30">
        <v>12</v>
      </c>
      <c r="L8" s="4" t="s">
        <v>166</v>
      </c>
      <c r="M8" s="5">
        <v>33489</v>
      </c>
      <c r="N8" s="4" t="s">
        <v>29</v>
      </c>
      <c r="O8" s="4" t="s">
        <v>37</v>
      </c>
      <c r="P8" s="4" t="s">
        <v>167</v>
      </c>
      <c r="Q8" s="4">
        <v>10050</v>
      </c>
      <c r="R8" s="4" t="s">
        <v>73</v>
      </c>
      <c r="S8" s="4"/>
      <c r="T8" s="4" t="s">
        <v>168</v>
      </c>
      <c r="U8" s="4" t="s">
        <v>96</v>
      </c>
      <c r="V8" s="20" t="s">
        <v>100</v>
      </c>
      <c r="W8" s="9">
        <v>0</v>
      </c>
      <c r="X8" s="4" t="s">
        <v>177</v>
      </c>
      <c r="Y8" s="9">
        <v>12</v>
      </c>
      <c r="Z8" s="9"/>
      <c r="AA8" s="9"/>
      <c r="AB8" s="9"/>
      <c r="AC8" s="9"/>
      <c r="AD8" s="9"/>
      <c r="AE8" s="9"/>
      <c r="AF8" s="19">
        <f t="shared" si="2"/>
        <v>12</v>
      </c>
      <c r="AG8" s="21"/>
      <c r="AH8" s="23">
        <f t="shared" si="0"/>
        <v>0</v>
      </c>
    </row>
    <row r="9" spans="1:35" ht="24.95" customHeight="1">
      <c r="A9" s="1">
        <v>42</v>
      </c>
      <c r="B9" s="4" t="s">
        <v>101</v>
      </c>
      <c r="C9" s="4" t="s">
        <v>117</v>
      </c>
      <c r="D9" s="4" t="s">
        <v>118</v>
      </c>
      <c r="E9" s="5">
        <v>38313</v>
      </c>
      <c r="F9" s="4">
        <v>1071</v>
      </c>
      <c r="G9" s="4" t="s">
        <v>25</v>
      </c>
      <c r="H9" s="9" t="s">
        <v>26</v>
      </c>
      <c r="I9" s="4" t="s">
        <v>214</v>
      </c>
      <c r="J9" s="9">
        <v>89.47</v>
      </c>
      <c r="K9" s="6">
        <f t="shared" si="1"/>
        <v>33.998600000000003</v>
      </c>
      <c r="L9" s="4" t="s">
        <v>119</v>
      </c>
      <c r="M9" s="5">
        <v>28783</v>
      </c>
      <c r="N9" s="4" t="s">
        <v>120</v>
      </c>
      <c r="O9" s="4" t="s">
        <v>21</v>
      </c>
      <c r="P9" s="4" t="s">
        <v>121</v>
      </c>
      <c r="Q9" s="4">
        <v>10059</v>
      </c>
      <c r="R9" s="4" t="s">
        <v>47</v>
      </c>
      <c r="S9" s="4"/>
      <c r="T9" s="4"/>
      <c r="U9" s="4" t="s">
        <v>27</v>
      </c>
      <c r="V9" s="4" t="s">
        <v>31</v>
      </c>
      <c r="W9" s="9">
        <v>5</v>
      </c>
      <c r="X9" s="4" t="s">
        <v>177</v>
      </c>
      <c r="Y9" s="9"/>
      <c r="Z9" s="9"/>
      <c r="AA9" s="9">
        <v>19</v>
      </c>
      <c r="AB9" s="9"/>
      <c r="AC9" s="9">
        <v>15</v>
      </c>
      <c r="AD9" s="9"/>
      <c r="AE9" s="9"/>
      <c r="AF9" s="19">
        <f t="shared" si="2"/>
        <v>34</v>
      </c>
      <c r="AG9" s="21"/>
      <c r="AH9" s="23">
        <f t="shared" si="0"/>
        <v>-1.3999999999967372E-3</v>
      </c>
    </row>
    <row r="10" spans="1:35" ht="24.95" customHeight="1">
      <c r="A10" s="1">
        <v>40</v>
      </c>
      <c r="B10" s="4" t="s">
        <v>22</v>
      </c>
      <c r="C10" s="4" t="s">
        <v>74</v>
      </c>
      <c r="D10" s="4" t="s">
        <v>33</v>
      </c>
      <c r="E10" s="5">
        <v>38266</v>
      </c>
      <c r="F10" s="4">
        <v>1063</v>
      </c>
      <c r="G10" s="4" t="s">
        <v>25</v>
      </c>
      <c r="H10" s="9" t="s">
        <v>26</v>
      </c>
      <c r="I10" s="4" t="s">
        <v>214</v>
      </c>
      <c r="J10" s="9">
        <v>100</v>
      </c>
      <c r="K10" s="6">
        <v>26</v>
      </c>
      <c r="L10" s="4" t="s">
        <v>75</v>
      </c>
      <c r="M10" s="5">
        <v>28715</v>
      </c>
      <c r="N10" s="4" t="s">
        <v>29</v>
      </c>
      <c r="O10" s="4" t="s">
        <v>21</v>
      </c>
      <c r="P10" s="4" t="s">
        <v>76</v>
      </c>
      <c r="Q10" s="4">
        <v>10056</v>
      </c>
      <c r="R10" s="4" t="s">
        <v>77</v>
      </c>
      <c r="S10" s="4"/>
      <c r="T10" s="4"/>
      <c r="U10" s="4" t="s">
        <v>27</v>
      </c>
      <c r="V10" s="4" t="s">
        <v>31</v>
      </c>
      <c r="W10" s="9">
        <v>5</v>
      </c>
      <c r="X10" s="4" t="s">
        <v>177</v>
      </c>
      <c r="Y10" s="9">
        <v>16</v>
      </c>
      <c r="Z10" s="9"/>
      <c r="AA10" s="9"/>
      <c r="AB10" s="9"/>
      <c r="AC10" s="9"/>
      <c r="AD10" s="9">
        <v>10</v>
      </c>
      <c r="AE10" s="9"/>
      <c r="AF10" s="19">
        <f t="shared" si="2"/>
        <v>26</v>
      </c>
      <c r="AG10" s="21"/>
      <c r="AH10" s="23">
        <f t="shared" si="0"/>
        <v>0</v>
      </c>
    </row>
    <row r="11" spans="1:35" ht="24.95" customHeight="1">
      <c r="B11" s="4"/>
      <c r="C11" s="12" t="s">
        <v>188</v>
      </c>
      <c r="D11" s="12" t="s">
        <v>189</v>
      </c>
      <c r="E11" s="13"/>
      <c r="F11" s="12"/>
      <c r="G11" s="12"/>
      <c r="H11" s="14"/>
      <c r="I11" s="12" t="s">
        <v>217</v>
      </c>
      <c r="J11" s="14"/>
      <c r="K11" s="15"/>
      <c r="L11" s="12"/>
      <c r="M11" s="13"/>
      <c r="N11" s="12"/>
      <c r="O11" s="12"/>
      <c r="P11" s="12"/>
      <c r="Q11" s="12"/>
      <c r="R11" s="12"/>
      <c r="S11" s="12"/>
      <c r="T11" s="12"/>
      <c r="U11" s="12"/>
      <c r="V11" s="12"/>
      <c r="W11" s="14"/>
      <c r="X11" s="4"/>
      <c r="Y11" s="9"/>
      <c r="Z11" s="9">
        <v>3.5</v>
      </c>
      <c r="AA11" s="9"/>
      <c r="AB11" s="9"/>
      <c r="AC11" s="9"/>
      <c r="AD11" s="9"/>
      <c r="AE11" s="9"/>
      <c r="AF11" s="19">
        <f t="shared" si="2"/>
        <v>3.5</v>
      </c>
      <c r="AG11" s="21"/>
      <c r="AH11" s="23">
        <f t="shared" si="0"/>
        <v>-3.5</v>
      </c>
    </row>
    <row r="12" spans="1:35" ht="24.95" customHeight="1">
      <c r="A12" s="1">
        <v>40</v>
      </c>
      <c r="B12" s="4" t="s">
        <v>22</v>
      </c>
      <c r="C12" s="4" t="s">
        <v>83</v>
      </c>
      <c r="D12" s="4" t="s">
        <v>84</v>
      </c>
      <c r="E12" s="5">
        <v>39041</v>
      </c>
      <c r="F12" s="4">
        <v>1326</v>
      </c>
      <c r="G12" s="4" t="s">
        <v>25</v>
      </c>
      <c r="H12" s="9" t="s">
        <v>26</v>
      </c>
      <c r="I12" s="4" t="s">
        <v>214</v>
      </c>
      <c r="J12" s="9">
        <v>60.53</v>
      </c>
      <c r="K12" s="25">
        <v>20</v>
      </c>
      <c r="L12" s="4" t="s">
        <v>85</v>
      </c>
      <c r="M12" s="5">
        <v>29411</v>
      </c>
      <c r="N12" s="4" t="s">
        <v>86</v>
      </c>
      <c r="O12" s="4" t="s">
        <v>21</v>
      </c>
      <c r="P12" s="4" t="s">
        <v>87</v>
      </c>
      <c r="Q12" s="4">
        <v>10040</v>
      </c>
      <c r="R12" s="4" t="s">
        <v>88</v>
      </c>
      <c r="S12" s="4"/>
      <c r="T12" s="4"/>
      <c r="U12" s="4" t="s">
        <v>27</v>
      </c>
      <c r="V12" s="4" t="s">
        <v>31</v>
      </c>
      <c r="W12" s="9">
        <v>4</v>
      </c>
      <c r="X12" s="4" t="s">
        <v>177</v>
      </c>
      <c r="Y12" s="9">
        <v>20</v>
      </c>
      <c r="Z12" s="9"/>
      <c r="AA12" s="9"/>
      <c r="AB12" s="9"/>
      <c r="AC12" s="9"/>
      <c r="AD12" s="9"/>
      <c r="AE12" s="9"/>
      <c r="AF12" s="19">
        <f t="shared" si="2"/>
        <v>20</v>
      </c>
      <c r="AG12" s="21"/>
      <c r="AH12" s="23">
        <f t="shared" si="0"/>
        <v>0</v>
      </c>
    </row>
    <row r="13" spans="1:35" ht="24.95" customHeight="1">
      <c r="A13" s="1">
        <v>57</v>
      </c>
      <c r="B13" s="4" t="s">
        <v>139</v>
      </c>
      <c r="C13" s="4" t="s">
        <v>145</v>
      </c>
      <c r="D13" s="4" t="s">
        <v>146</v>
      </c>
      <c r="E13" s="5">
        <v>37972</v>
      </c>
      <c r="F13" s="4">
        <v>967</v>
      </c>
      <c r="G13" s="4" t="s">
        <v>25</v>
      </c>
      <c r="H13" s="9" t="s">
        <v>26</v>
      </c>
      <c r="I13" s="4" t="s">
        <v>214</v>
      </c>
      <c r="J13" s="9">
        <v>31.58</v>
      </c>
      <c r="K13" s="6">
        <f>SUM(J13*38)/100</f>
        <v>12.000399999999999</v>
      </c>
      <c r="L13" s="4" t="s">
        <v>147</v>
      </c>
      <c r="M13" s="5">
        <v>28237</v>
      </c>
      <c r="N13" s="4" t="s">
        <v>29</v>
      </c>
      <c r="O13" s="4" t="s">
        <v>21</v>
      </c>
      <c r="P13" s="4" t="s">
        <v>148</v>
      </c>
      <c r="Q13" s="4">
        <v>10095</v>
      </c>
      <c r="R13" s="4" t="s">
        <v>42</v>
      </c>
      <c r="S13" s="4"/>
      <c r="T13" s="4"/>
      <c r="U13" s="4" t="s">
        <v>27</v>
      </c>
      <c r="V13" s="4" t="s">
        <v>31</v>
      </c>
      <c r="W13" s="9">
        <v>5</v>
      </c>
      <c r="X13" s="4" t="s">
        <v>177</v>
      </c>
      <c r="Y13" s="9"/>
      <c r="Z13" s="9"/>
      <c r="AA13" s="9">
        <v>12</v>
      </c>
      <c r="AB13" s="9"/>
      <c r="AC13" s="9"/>
      <c r="AD13" s="9"/>
      <c r="AE13" s="9"/>
      <c r="AF13" s="19">
        <f t="shared" si="2"/>
        <v>12</v>
      </c>
      <c r="AG13" s="21"/>
      <c r="AH13" s="23">
        <f t="shared" si="0"/>
        <v>3.9999999999906777E-4</v>
      </c>
    </row>
    <row r="14" spans="1:35" ht="24.95" customHeight="1">
      <c r="A14" s="1">
        <v>40</v>
      </c>
      <c r="B14" s="4" t="s">
        <v>22</v>
      </c>
      <c r="C14" s="4" t="s">
        <v>78</v>
      </c>
      <c r="D14" s="4" t="s">
        <v>79</v>
      </c>
      <c r="E14" s="5">
        <v>38602</v>
      </c>
      <c r="F14" s="4">
        <v>1172</v>
      </c>
      <c r="G14" s="4" t="s">
        <v>25</v>
      </c>
      <c r="H14" s="9" t="s">
        <v>26</v>
      </c>
      <c r="I14" s="4" t="s">
        <v>214</v>
      </c>
      <c r="J14" s="9">
        <v>68.42</v>
      </c>
      <c r="K14" s="25">
        <v>20</v>
      </c>
      <c r="L14" s="4" t="s">
        <v>80</v>
      </c>
      <c r="M14" s="5">
        <v>29244</v>
      </c>
      <c r="N14" s="4" t="s">
        <v>66</v>
      </c>
      <c r="O14" s="4" t="s">
        <v>21</v>
      </c>
      <c r="P14" s="4" t="s">
        <v>81</v>
      </c>
      <c r="Q14" s="4">
        <v>10051</v>
      </c>
      <c r="R14" s="4" t="s">
        <v>82</v>
      </c>
      <c r="S14" s="4"/>
      <c r="T14" s="4"/>
      <c r="U14" s="4" t="s">
        <v>27</v>
      </c>
      <c r="V14" s="4" t="s">
        <v>31</v>
      </c>
      <c r="W14" s="9">
        <v>4</v>
      </c>
      <c r="X14" s="4" t="s">
        <v>177</v>
      </c>
      <c r="Y14" s="9">
        <v>14</v>
      </c>
      <c r="Z14" s="9"/>
      <c r="AA14" s="9"/>
      <c r="AB14" s="9"/>
      <c r="AC14" s="9"/>
      <c r="AD14" s="9">
        <v>6</v>
      </c>
      <c r="AE14" s="9"/>
      <c r="AF14" s="19">
        <f t="shared" si="2"/>
        <v>20</v>
      </c>
      <c r="AG14" s="21"/>
      <c r="AH14" s="23">
        <f t="shared" si="0"/>
        <v>0</v>
      </c>
    </row>
    <row r="15" spans="1:35" ht="24.95" customHeight="1">
      <c r="A15" s="1">
        <v>40</v>
      </c>
      <c r="B15" s="4" t="s">
        <v>22</v>
      </c>
      <c r="C15" s="4" t="s">
        <v>69</v>
      </c>
      <c r="D15" s="4" t="s">
        <v>70</v>
      </c>
      <c r="E15" s="5">
        <v>37677</v>
      </c>
      <c r="F15" s="4">
        <v>855</v>
      </c>
      <c r="G15" s="4" t="s">
        <v>25</v>
      </c>
      <c r="H15" s="9" t="s">
        <v>26</v>
      </c>
      <c r="I15" s="4" t="s">
        <v>214</v>
      </c>
      <c r="J15" s="9">
        <v>100</v>
      </c>
      <c r="K15" s="6">
        <v>25</v>
      </c>
      <c r="L15" s="4" t="s">
        <v>71</v>
      </c>
      <c r="M15" s="5">
        <v>26127</v>
      </c>
      <c r="N15" s="4" t="s">
        <v>66</v>
      </c>
      <c r="O15" s="4" t="s">
        <v>21</v>
      </c>
      <c r="P15" s="4" t="s">
        <v>72</v>
      </c>
      <c r="Q15" s="4">
        <v>10050</v>
      </c>
      <c r="R15" s="4" t="s">
        <v>73</v>
      </c>
      <c r="S15" s="4"/>
      <c r="T15" s="4"/>
      <c r="U15" s="4" t="s">
        <v>27</v>
      </c>
      <c r="V15" s="4" t="s">
        <v>31</v>
      </c>
      <c r="W15" s="9">
        <v>5</v>
      </c>
      <c r="X15" s="4" t="s">
        <v>177</v>
      </c>
      <c r="Y15" s="9" t="s">
        <v>184</v>
      </c>
      <c r="Z15" s="9"/>
      <c r="AA15" s="9"/>
      <c r="AB15" s="9"/>
      <c r="AC15" s="9"/>
      <c r="AD15" s="9" t="s">
        <v>184</v>
      </c>
      <c r="AE15" s="9"/>
      <c r="AF15" s="19">
        <f t="shared" si="2"/>
        <v>0</v>
      </c>
      <c r="AG15" s="21"/>
      <c r="AH15" s="23">
        <f t="shared" si="0"/>
        <v>25</v>
      </c>
    </row>
    <row r="16" spans="1:35" ht="24.95" customHeight="1">
      <c r="A16" s="1">
        <v>54</v>
      </c>
      <c r="B16" s="4" t="s">
        <v>129</v>
      </c>
      <c r="C16" s="4" t="s">
        <v>130</v>
      </c>
      <c r="D16" s="4" t="s">
        <v>131</v>
      </c>
      <c r="E16" s="5">
        <v>35446</v>
      </c>
      <c r="F16" s="4">
        <v>280</v>
      </c>
      <c r="G16" s="4" t="s">
        <v>25</v>
      </c>
      <c r="H16" s="9" t="s">
        <v>26</v>
      </c>
      <c r="I16" s="4" t="s">
        <v>214</v>
      </c>
      <c r="J16" s="9">
        <v>68.42</v>
      </c>
      <c r="K16" s="6">
        <f>SUM(J16*38)/100</f>
        <v>25.999600000000001</v>
      </c>
      <c r="L16" s="4" t="s">
        <v>132</v>
      </c>
      <c r="M16" s="5">
        <v>25667</v>
      </c>
      <c r="N16" s="4" t="s">
        <v>29</v>
      </c>
      <c r="O16" s="4" t="s">
        <v>21</v>
      </c>
      <c r="P16" s="4" t="s">
        <v>133</v>
      </c>
      <c r="Q16" s="4">
        <v>10090</v>
      </c>
      <c r="R16" s="4" t="s">
        <v>134</v>
      </c>
      <c r="S16" s="4"/>
      <c r="T16" s="4"/>
      <c r="U16" s="4" t="s">
        <v>27</v>
      </c>
      <c r="V16" s="4" t="s">
        <v>31</v>
      </c>
      <c r="W16" s="9">
        <v>5</v>
      </c>
      <c r="X16" s="4" t="s">
        <v>177</v>
      </c>
      <c r="Y16" s="9"/>
      <c r="Z16" s="9"/>
      <c r="AA16" s="9"/>
      <c r="AB16" s="9">
        <v>23.5</v>
      </c>
      <c r="AC16" s="9"/>
      <c r="AD16" s="9"/>
      <c r="AE16" s="9"/>
      <c r="AF16" s="19">
        <f t="shared" si="2"/>
        <v>23.5</v>
      </c>
      <c r="AG16" s="22">
        <v>25</v>
      </c>
      <c r="AH16" s="23">
        <f>K16-AF16</f>
        <v>2.4996000000000009</v>
      </c>
      <c r="AI16" s="1" t="s">
        <v>204</v>
      </c>
    </row>
    <row r="17" spans="1:34" ht="24.95" customHeight="1">
      <c r="A17" s="1">
        <v>57</v>
      </c>
      <c r="B17" s="4" t="s">
        <v>139</v>
      </c>
      <c r="C17" s="4" t="s">
        <v>149</v>
      </c>
      <c r="D17" s="4" t="s">
        <v>33</v>
      </c>
      <c r="E17" s="5">
        <v>37998</v>
      </c>
      <c r="F17" s="4">
        <v>974</v>
      </c>
      <c r="G17" s="4" t="s">
        <v>25</v>
      </c>
      <c r="H17" s="9" t="s">
        <v>26</v>
      </c>
      <c r="I17" s="4" t="s">
        <v>214</v>
      </c>
      <c r="J17" s="9">
        <v>65.790000000000006</v>
      </c>
      <c r="K17" s="6">
        <f>SUM(J17*38)/100</f>
        <v>25.000200000000003</v>
      </c>
      <c r="L17" s="4" t="s">
        <v>150</v>
      </c>
      <c r="M17" s="5">
        <v>29827</v>
      </c>
      <c r="N17" s="4" t="s">
        <v>29</v>
      </c>
      <c r="O17" s="4" t="s">
        <v>21</v>
      </c>
      <c r="P17" s="4" t="s">
        <v>151</v>
      </c>
      <c r="Q17" s="4">
        <v>10055</v>
      </c>
      <c r="R17" s="4" t="s">
        <v>35</v>
      </c>
      <c r="S17" s="4"/>
      <c r="T17" s="4"/>
      <c r="U17" s="4" t="s">
        <v>27</v>
      </c>
      <c r="V17" s="4" t="s">
        <v>31</v>
      </c>
      <c r="W17" s="9">
        <v>5</v>
      </c>
      <c r="X17" s="4" t="s">
        <v>177</v>
      </c>
      <c r="Y17" s="9"/>
      <c r="Z17" s="9">
        <v>25</v>
      </c>
      <c r="AA17" s="9"/>
      <c r="AB17" s="9"/>
      <c r="AC17" s="9"/>
      <c r="AD17" s="9"/>
      <c r="AE17" s="9"/>
      <c r="AF17" s="19">
        <f t="shared" si="2"/>
        <v>25</v>
      </c>
      <c r="AG17" s="21"/>
      <c r="AH17" s="23">
        <f t="shared" ref="AH17:AH40" si="3">K17-AF17</f>
        <v>2.000000000030866E-4</v>
      </c>
    </row>
    <row r="18" spans="1:34" ht="24.95" customHeight="1">
      <c r="B18" s="4"/>
      <c r="C18" s="26" t="s">
        <v>185</v>
      </c>
      <c r="D18" s="26" t="s">
        <v>84</v>
      </c>
      <c r="E18" s="27">
        <v>36167</v>
      </c>
      <c r="F18" s="26"/>
      <c r="G18" s="26"/>
      <c r="H18" s="24" t="s">
        <v>212</v>
      </c>
      <c r="I18" s="26" t="s">
        <v>213</v>
      </c>
      <c r="J18" s="24"/>
      <c r="K18" s="25">
        <v>35</v>
      </c>
      <c r="L18" s="26"/>
      <c r="M18" s="27"/>
      <c r="N18" s="26"/>
      <c r="O18" s="26"/>
      <c r="P18" s="26"/>
      <c r="Q18" s="26"/>
      <c r="R18" s="26"/>
      <c r="S18" s="26"/>
      <c r="T18" s="26"/>
      <c r="U18" s="26"/>
      <c r="V18" s="26" t="s">
        <v>31</v>
      </c>
      <c r="W18" s="24">
        <v>5</v>
      </c>
      <c r="X18" s="4"/>
      <c r="Y18" s="9"/>
      <c r="Z18" s="9"/>
      <c r="AA18" s="9">
        <v>14</v>
      </c>
      <c r="AB18" s="9"/>
      <c r="AC18" s="9"/>
      <c r="AD18" s="9"/>
      <c r="AE18" s="9"/>
      <c r="AF18" s="19">
        <f t="shared" si="2"/>
        <v>14</v>
      </c>
      <c r="AG18" s="21"/>
      <c r="AH18" s="23">
        <f t="shared" si="3"/>
        <v>21</v>
      </c>
    </row>
    <row r="19" spans="1:34" ht="24.95" customHeight="1">
      <c r="A19" s="1">
        <v>40</v>
      </c>
      <c r="B19" s="4" t="s">
        <v>22</v>
      </c>
      <c r="C19" s="4" t="s">
        <v>32</v>
      </c>
      <c r="D19" s="4" t="s">
        <v>33</v>
      </c>
      <c r="E19" s="5">
        <v>33973</v>
      </c>
      <c r="F19" s="4">
        <v>131</v>
      </c>
      <c r="G19" s="4" t="s">
        <v>25</v>
      </c>
      <c r="H19" s="9" t="s">
        <v>26</v>
      </c>
      <c r="I19" s="4" t="s">
        <v>214</v>
      </c>
      <c r="J19" s="9">
        <v>100</v>
      </c>
      <c r="K19" s="6">
        <v>18</v>
      </c>
      <c r="L19" s="4" t="s">
        <v>34</v>
      </c>
      <c r="M19" s="5">
        <v>21135</v>
      </c>
      <c r="N19" s="4" t="s">
        <v>35</v>
      </c>
      <c r="O19" s="4" t="s">
        <v>21</v>
      </c>
      <c r="P19" s="4" t="s">
        <v>36</v>
      </c>
      <c r="Q19" s="4">
        <v>10055</v>
      </c>
      <c r="R19" s="4" t="s">
        <v>35</v>
      </c>
      <c r="S19" s="4"/>
      <c r="T19" s="4"/>
      <c r="U19" s="4" t="s">
        <v>27</v>
      </c>
      <c r="V19" s="4" t="s">
        <v>31</v>
      </c>
      <c r="W19" s="9">
        <v>5</v>
      </c>
      <c r="X19" s="4" t="s">
        <v>177</v>
      </c>
      <c r="Y19" s="9">
        <v>18</v>
      </c>
      <c r="Z19" s="9"/>
      <c r="AA19" s="9"/>
      <c r="AB19" s="9"/>
      <c r="AC19" s="9"/>
      <c r="AD19" s="9"/>
      <c r="AE19" s="9"/>
      <c r="AF19" s="19">
        <f t="shared" si="2"/>
        <v>18</v>
      </c>
      <c r="AG19" s="21"/>
      <c r="AH19" s="23">
        <f t="shared" si="3"/>
        <v>0</v>
      </c>
    </row>
    <row r="20" spans="1:34" ht="24.95" customHeight="1">
      <c r="A20" s="1">
        <v>42</v>
      </c>
      <c r="B20" s="4" t="s">
        <v>101</v>
      </c>
      <c r="C20" s="4" t="s">
        <v>102</v>
      </c>
      <c r="D20" s="4" t="s">
        <v>103</v>
      </c>
      <c r="E20" s="5">
        <v>34228</v>
      </c>
      <c r="F20" s="4">
        <v>166</v>
      </c>
      <c r="G20" s="4" t="s">
        <v>25</v>
      </c>
      <c r="H20" s="9" t="s">
        <v>104</v>
      </c>
      <c r="I20" s="26" t="s">
        <v>217</v>
      </c>
      <c r="J20" s="9">
        <v>42.11</v>
      </c>
      <c r="K20" s="6">
        <f>SUM(J20*38)/100</f>
        <v>16.001799999999999</v>
      </c>
      <c r="L20" s="4" t="s">
        <v>105</v>
      </c>
      <c r="M20" s="5">
        <v>22665</v>
      </c>
      <c r="N20" s="4" t="s">
        <v>106</v>
      </c>
      <c r="O20" s="4" t="s">
        <v>21</v>
      </c>
      <c r="P20" s="4" t="s">
        <v>107</v>
      </c>
      <c r="Q20" s="4">
        <v>10050</v>
      </c>
      <c r="R20" s="4" t="s">
        <v>73</v>
      </c>
      <c r="S20" s="4"/>
      <c r="T20" s="4"/>
      <c r="U20" s="4" t="s">
        <v>27</v>
      </c>
      <c r="V20" s="4" t="s">
        <v>31</v>
      </c>
      <c r="W20" s="9">
        <v>5</v>
      </c>
      <c r="X20" s="4" t="s">
        <v>177</v>
      </c>
      <c r="Y20" s="9"/>
      <c r="Z20" s="9"/>
      <c r="AA20" s="18">
        <v>16</v>
      </c>
      <c r="AB20" s="9"/>
      <c r="AC20" s="9"/>
      <c r="AD20" s="9"/>
      <c r="AE20" s="9"/>
      <c r="AF20" s="19">
        <f t="shared" si="2"/>
        <v>16</v>
      </c>
      <c r="AG20" s="21"/>
      <c r="AH20" s="23">
        <f t="shared" si="3"/>
        <v>1.7999999999993577E-3</v>
      </c>
    </row>
    <row r="21" spans="1:34" ht="24.95" customHeight="1">
      <c r="A21" s="1">
        <v>40</v>
      </c>
      <c r="B21" s="4" t="s">
        <v>22</v>
      </c>
      <c r="C21" s="4" t="s">
        <v>50</v>
      </c>
      <c r="D21" s="4" t="s">
        <v>51</v>
      </c>
      <c r="E21" s="5">
        <v>35410</v>
      </c>
      <c r="F21" s="4">
        <v>275</v>
      </c>
      <c r="G21" s="4" t="s">
        <v>25</v>
      </c>
      <c r="H21" s="9" t="s">
        <v>26</v>
      </c>
      <c r="I21" s="4" t="s">
        <v>214</v>
      </c>
      <c r="J21" s="9">
        <v>100</v>
      </c>
      <c r="K21" s="6">
        <v>20</v>
      </c>
      <c r="L21" s="4" t="s">
        <v>52</v>
      </c>
      <c r="M21" s="5">
        <v>23202</v>
      </c>
      <c r="N21" s="4" t="s">
        <v>29</v>
      </c>
      <c r="O21" s="4" t="s">
        <v>21</v>
      </c>
      <c r="P21" s="4" t="s">
        <v>53</v>
      </c>
      <c r="Q21" s="4">
        <v>10059</v>
      </c>
      <c r="R21" s="4" t="s">
        <v>47</v>
      </c>
      <c r="S21" s="4"/>
      <c r="T21" s="4"/>
      <c r="U21" s="4" t="s">
        <v>27</v>
      </c>
      <c r="V21" s="4" t="s">
        <v>31</v>
      </c>
      <c r="W21" s="9">
        <v>5</v>
      </c>
      <c r="X21" s="4" t="s">
        <v>177</v>
      </c>
      <c r="Y21" s="9">
        <v>20</v>
      </c>
      <c r="Z21" s="9"/>
      <c r="AA21" s="9"/>
      <c r="AB21" s="9"/>
      <c r="AC21" s="9"/>
      <c r="AD21" s="9"/>
      <c r="AE21" s="9"/>
      <c r="AF21" s="19">
        <f t="shared" si="2"/>
        <v>20</v>
      </c>
      <c r="AG21" s="21"/>
      <c r="AH21" s="23">
        <f t="shared" si="3"/>
        <v>0</v>
      </c>
    </row>
    <row r="22" spans="1:34" ht="24.95" customHeight="1">
      <c r="A22" s="1">
        <v>42</v>
      </c>
      <c r="B22" s="4" t="s">
        <v>101</v>
      </c>
      <c r="C22" s="4" t="s">
        <v>122</v>
      </c>
      <c r="D22" s="4" t="s">
        <v>123</v>
      </c>
      <c r="E22" s="5">
        <v>41915</v>
      </c>
      <c r="F22" s="4">
        <v>2759</v>
      </c>
      <c r="G22" s="5">
        <v>42063</v>
      </c>
      <c r="H22" s="9" t="s">
        <v>26</v>
      </c>
      <c r="I22" s="4" t="s">
        <v>214</v>
      </c>
      <c r="J22" s="9">
        <v>39.47</v>
      </c>
      <c r="K22" s="6">
        <f>SUM(J22*38)/100</f>
        <v>14.9986</v>
      </c>
      <c r="L22" s="4" t="s">
        <v>124</v>
      </c>
      <c r="M22" s="5">
        <v>33009</v>
      </c>
      <c r="N22" s="4" t="s">
        <v>66</v>
      </c>
      <c r="O22" s="4" t="s">
        <v>21</v>
      </c>
      <c r="P22" s="4" t="s">
        <v>125</v>
      </c>
      <c r="Q22" s="4">
        <v>10040</v>
      </c>
      <c r="R22" s="4" t="s">
        <v>126</v>
      </c>
      <c r="S22" s="4" t="s">
        <v>127</v>
      </c>
      <c r="T22" s="4" t="s">
        <v>128</v>
      </c>
      <c r="U22" s="4" t="s">
        <v>96</v>
      </c>
      <c r="V22" s="20" t="s">
        <v>100</v>
      </c>
      <c r="W22" s="9">
        <v>0</v>
      </c>
      <c r="X22" s="4" t="s">
        <v>177</v>
      </c>
      <c r="Y22" s="9">
        <v>15</v>
      </c>
      <c r="Z22" s="9"/>
      <c r="AA22" s="9"/>
      <c r="AB22" s="9"/>
      <c r="AC22" s="9"/>
      <c r="AD22" s="9"/>
      <c r="AE22" s="9"/>
      <c r="AF22" s="19">
        <f t="shared" si="2"/>
        <v>15</v>
      </c>
      <c r="AG22" s="21"/>
      <c r="AH22" s="23">
        <f t="shared" si="3"/>
        <v>-1.4000000000002899E-3</v>
      </c>
    </row>
    <row r="23" spans="1:34" ht="24.95" customHeight="1">
      <c r="A23" s="1">
        <v>42</v>
      </c>
      <c r="B23" s="4" t="s">
        <v>101</v>
      </c>
      <c r="C23" s="4" t="s">
        <v>108</v>
      </c>
      <c r="D23" s="4" t="s">
        <v>109</v>
      </c>
      <c r="E23" s="5">
        <v>35437</v>
      </c>
      <c r="F23" s="4">
        <v>278</v>
      </c>
      <c r="G23" s="4" t="s">
        <v>25</v>
      </c>
      <c r="H23" s="9" t="s">
        <v>26</v>
      </c>
      <c r="I23" s="4" t="s">
        <v>214</v>
      </c>
      <c r="J23" s="9">
        <v>89.47</v>
      </c>
      <c r="K23" s="25">
        <v>25</v>
      </c>
      <c r="L23" s="4" t="s">
        <v>110</v>
      </c>
      <c r="M23" s="5">
        <v>25692</v>
      </c>
      <c r="N23" s="4" t="s">
        <v>47</v>
      </c>
      <c r="O23" s="4" t="s">
        <v>21</v>
      </c>
      <c r="P23" s="4" t="s">
        <v>111</v>
      </c>
      <c r="Q23" s="4">
        <v>10053</v>
      </c>
      <c r="R23" s="4" t="s">
        <v>92</v>
      </c>
      <c r="S23" s="4"/>
      <c r="T23" s="4"/>
      <c r="U23" s="4" t="s">
        <v>27</v>
      </c>
      <c r="V23" s="4" t="s">
        <v>31</v>
      </c>
      <c r="W23" s="9">
        <v>5</v>
      </c>
      <c r="X23" s="4" t="s">
        <v>177</v>
      </c>
      <c r="Y23" s="9"/>
      <c r="Z23" s="9"/>
      <c r="AA23" s="9">
        <v>20</v>
      </c>
      <c r="AB23" s="9"/>
      <c r="AC23" s="9"/>
      <c r="AD23" s="9">
        <v>5</v>
      </c>
      <c r="AE23" s="9"/>
      <c r="AF23" s="19">
        <f t="shared" si="2"/>
        <v>25</v>
      </c>
      <c r="AG23" s="21"/>
      <c r="AH23" s="23">
        <f t="shared" si="3"/>
        <v>0</v>
      </c>
    </row>
    <row r="24" spans="1:34" ht="24.95" customHeight="1">
      <c r="B24" s="4"/>
      <c r="C24" s="12" t="s">
        <v>190</v>
      </c>
      <c r="D24" s="12" t="s">
        <v>191</v>
      </c>
      <c r="E24" s="13"/>
      <c r="F24" s="12"/>
      <c r="G24" s="12"/>
      <c r="H24" s="14"/>
      <c r="I24" s="26" t="s">
        <v>217</v>
      </c>
      <c r="J24" s="14"/>
      <c r="K24" s="15"/>
      <c r="L24" s="12"/>
      <c r="M24" s="13"/>
      <c r="N24" s="12"/>
      <c r="O24" s="12"/>
      <c r="P24" s="12"/>
      <c r="Q24" s="12"/>
      <c r="R24" s="12"/>
      <c r="S24" s="12"/>
      <c r="T24" s="12"/>
      <c r="U24" s="12"/>
      <c r="V24" s="12"/>
      <c r="W24" s="14"/>
      <c r="X24" s="4"/>
      <c r="Y24" s="9"/>
      <c r="Z24" s="9">
        <v>3.5</v>
      </c>
      <c r="AA24" s="9"/>
      <c r="AB24" s="9"/>
      <c r="AC24" s="9"/>
      <c r="AD24" s="9"/>
      <c r="AE24" s="9"/>
      <c r="AF24" s="19">
        <f t="shared" si="2"/>
        <v>3.5</v>
      </c>
      <c r="AG24" s="21"/>
      <c r="AH24" s="23">
        <f t="shared" si="3"/>
        <v>-3.5</v>
      </c>
    </row>
    <row r="25" spans="1:34" ht="24.95" customHeight="1">
      <c r="A25" s="1">
        <v>54</v>
      </c>
      <c r="B25" s="4" t="s">
        <v>129</v>
      </c>
      <c r="C25" s="4" t="s">
        <v>135</v>
      </c>
      <c r="D25" s="4" t="s">
        <v>136</v>
      </c>
      <c r="E25" s="5">
        <v>37753</v>
      </c>
      <c r="F25" s="4">
        <v>882</v>
      </c>
      <c r="G25" s="4" t="s">
        <v>25</v>
      </c>
      <c r="H25" s="9" t="s">
        <v>26</v>
      </c>
      <c r="I25" s="4" t="s">
        <v>214</v>
      </c>
      <c r="J25" s="9">
        <v>89.47</v>
      </c>
      <c r="K25" s="6">
        <f>SUM(J25*38)/100</f>
        <v>33.998600000000003</v>
      </c>
      <c r="L25" s="4" t="s">
        <v>137</v>
      </c>
      <c r="M25" s="5">
        <v>27156</v>
      </c>
      <c r="N25" s="4" t="s">
        <v>29</v>
      </c>
      <c r="O25" s="4" t="s">
        <v>21</v>
      </c>
      <c r="P25" s="4" t="s">
        <v>138</v>
      </c>
      <c r="Q25" s="4">
        <v>10059</v>
      </c>
      <c r="R25" s="4" t="s">
        <v>47</v>
      </c>
      <c r="S25" s="4"/>
      <c r="T25" s="4"/>
      <c r="U25" s="4" t="s">
        <v>27</v>
      </c>
      <c r="V25" s="4" t="s">
        <v>31</v>
      </c>
      <c r="W25" s="9">
        <v>5</v>
      </c>
      <c r="X25" s="4" t="s">
        <v>177</v>
      </c>
      <c r="Y25" s="9"/>
      <c r="Z25" s="9"/>
      <c r="AA25" s="9"/>
      <c r="AB25" s="9">
        <v>23.5</v>
      </c>
      <c r="AC25" s="9"/>
      <c r="AD25" s="9">
        <v>9</v>
      </c>
      <c r="AE25" s="9"/>
      <c r="AF25" s="19">
        <f t="shared" si="2"/>
        <v>32.5</v>
      </c>
      <c r="AG25" s="21"/>
      <c r="AH25" s="23">
        <f t="shared" si="3"/>
        <v>1.4986000000000033</v>
      </c>
    </row>
    <row r="26" spans="1:34" ht="24.95" customHeight="1">
      <c r="A26" s="1">
        <v>67</v>
      </c>
      <c r="B26" s="4" t="s">
        <v>169</v>
      </c>
      <c r="C26" s="4" t="s">
        <v>170</v>
      </c>
      <c r="D26" s="4" t="s">
        <v>171</v>
      </c>
      <c r="E26" s="5">
        <v>34078</v>
      </c>
      <c r="F26" s="4">
        <v>137</v>
      </c>
      <c r="G26" s="4" t="s">
        <v>25</v>
      </c>
      <c r="H26" s="9" t="s">
        <v>172</v>
      </c>
      <c r="I26" s="4" t="s">
        <v>216</v>
      </c>
      <c r="J26" s="9">
        <v>100</v>
      </c>
      <c r="K26" s="6">
        <f>SUM(J26*38)/100</f>
        <v>38</v>
      </c>
      <c r="L26" s="4" t="s">
        <v>173</v>
      </c>
      <c r="M26" s="5">
        <v>26224</v>
      </c>
      <c r="N26" s="4" t="s">
        <v>86</v>
      </c>
      <c r="O26" s="4" t="s">
        <v>37</v>
      </c>
      <c r="P26" s="4" t="s">
        <v>174</v>
      </c>
      <c r="Q26" s="4">
        <v>10100</v>
      </c>
      <c r="R26" s="4" t="s">
        <v>29</v>
      </c>
      <c r="S26" s="4"/>
      <c r="T26" s="4"/>
      <c r="U26" s="4" t="s">
        <v>27</v>
      </c>
      <c r="V26" s="4" t="s">
        <v>31</v>
      </c>
      <c r="W26" s="9">
        <v>5</v>
      </c>
      <c r="X26" s="4" t="s">
        <v>177</v>
      </c>
      <c r="Y26" s="9"/>
      <c r="Z26" s="9"/>
      <c r="AA26" s="9"/>
      <c r="AB26" s="9"/>
      <c r="AC26" s="9"/>
      <c r="AD26" s="9"/>
      <c r="AE26" s="9"/>
      <c r="AF26" s="19">
        <f t="shared" si="2"/>
        <v>0</v>
      </c>
      <c r="AG26" s="21"/>
      <c r="AH26" s="23">
        <f t="shared" si="3"/>
        <v>38</v>
      </c>
    </row>
    <row r="27" spans="1:34" ht="24.95" customHeight="1">
      <c r="A27" s="1">
        <v>57</v>
      </c>
      <c r="B27" s="4" t="s">
        <v>139</v>
      </c>
      <c r="C27" s="26" t="s">
        <v>158</v>
      </c>
      <c r="D27" s="26" t="s">
        <v>159</v>
      </c>
      <c r="E27" s="27">
        <v>39895</v>
      </c>
      <c r="F27" s="4">
        <v>1758</v>
      </c>
      <c r="G27" s="4" t="s">
        <v>25</v>
      </c>
      <c r="H27" s="24" t="s">
        <v>26</v>
      </c>
      <c r="I27" s="26" t="s">
        <v>214</v>
      </c>
      <c r="J27" s="9">
        <v>89.47</v>
      </c>
      <c r="K27" s="25">
        <v>30</v>
      </c>
      <c r="L27" s="4" t="s">
        <v>160</v>
      </c>
      <c r="M27" s="5">
        <v>30462</v>
      </c>
      <c r="N27" s="4" t="s">
        <v>29</v>
      </c>
      <c r="O27" s="4" t="s">
        <v>21</v>
      </c>
      <c r="P27" s="4" t="s">
        <v>161</v>
      </c>
      <c r="Q27" s="4">
        <v>10092</v>
      </c>
      <c r="R27" s="4" t="s">
        <v>162</v>
      </c>
      <c r="S27" s="4"/>
      <c r="T27" s="4" t="s">
        <v>163</v>
      </c>
      <c r="U27" s="4" t="s">
        <v>27</v>
      </c>
      <c r="V27" s="26" t="s">
        <v>31</v>
      </c>
      <c r="W27" s="24">
        <v>2</v>
      </c>
      <c r="X27" s="4" t="s">
        <v>177</v>
      </c>
      <c r="Y27" s="24"/>
      <c r="Z27" s="24">
        <v>30</v>
      </c>
      <c r="AA27" s="9"/>
      <c r="AB27" s="9"/>
      <c r="AC27" s="9"/>
      <c r="AD27" s="9"/>
      <c r="AE27" s="9"/>
      <c r="AF27" s="19">
        <f t="shared" si="2"/>
        <v>30</v>
      </c>
      <c r="AG27" s="21"/>
      <c r="AH27" s="23">
        <f t="shared" si="3"/>
        <v>0</v>
      </c>
    </row>
    <row r="28" spans="1:34" ht="24.95" customHeight="1">
      <c r="A28" s="1">
        <v>57</v>
      </c>
      <c r="B28" s="4" t="s">
        <v>139</v>
      </c>
      <c r="C28" s="4" t="s">
        <v>140</v>
      </c>
      <c r="D28" s="4" t="s">
        <v>141</v>
      </c>
      <c r="E28" s="5">
        <v>36826</v>
      </c>
      <c r="F28" s="4">
        <v>553</v>
      </c>
      <c r="G28" s="4" t="s">
        <v>25</v>
      </c>
      <c r="H28" s="9" t="s">
        <v>104</v>
      </c>
      <c r="I28" s="26" t="s">
        <v>217</v>
      </c>
      <c r="J28" s="9">
        <v>57.9</v>
      </c>
      <c r="K28" s="6">
        <f>SUM(J28*38)/100</f>
        <v>22.001999999999999</v>
      </c>
      <c r="L28" s="4" t="s">
        <v>142</v>
      </c>
      <c r="M28" s="5">
        <v>23425</v>
      </c>
      <c r="N28" s="4" t="s">
        <v>47</v>
      </c>
      <c r="O28" s="4" t="s">
        <v>21</v>
      </c>
      <c r="P28" s="4" t="s">
        <v>143</v>
      </c>
      <c r="Q28" s="4">
        <v>10050</v>
      </c>
      <c r="R28" s="4" t="s">
        <v>144</v>
      </c>
      <c r="S28" s="4"/>
      <c r="T28" s="4"/>
      <c r="U28" s="4" t="s">
        <v>27</v>
      </c>
      <c r="V28" s="4" t="s">
        <v>31</v>
      </c>
      <c r="W28" s="9">
        <v>5</v>
      </c>
      <c r="X28" s="4" t="s">
        <v>177</v>
      </c>
      <c r="Y28" s="9"/>
      <c r="Z28" s="9">
        <v>22</v>
      </c>
      <c r="AA28" s="9"/>
      <c r="AB28" s="9"/>
      <c r="AC28" s="9"/>
      <c r="AD28" s="9"/>
      <c r="AE28" s="9"/>
      <c r="AF28" s="19">
        <f t="shared" si="2"/>
        <v>22</v>
      </c>
      <c r="AG28" s="21"/>
      <c r="AH28" s="23">
        <f t="shared" si="3"/>
        <v>1.9999999999988916E-3</v>
      </c>
    </row>
    <row r="29" spans="1:34" ht="24.95" customHeight="1">
      <c r="A29" s="1">
        <v>40</v>
      </c>
      <c r="B29" s="4" t="s">
        <v>22</v>
      </c>
      <c r="C29" s="4" t="s">
        <v>54</v>
      </c>
      <c r="D29" s="4" t="s">
        <v>55</v>
      </c>
      <c r="E29" s="5">
        <v>36056</v>
      </c>
      <c r="F29" s="4">
        <v>382</v>
      </c>
      <c r="G29" s="4" t="s">
        <v>25</v>
      </c>
      <c r="H29" s="9" t="s">
        <v>26</v>
      </c>
      <c r="I29" s="4" t="s">
        <v>214</v>
      </c>
      <c r="J29" s="9">
        <v>73.680000000000007</v>
      </c>
      <c r="K29" s="6">
        <v>20</v>
      </c>
      <c r="L29" s="4" t="s">
        <v>56</v>
      </c>
      <c r="M29" s="5">
        <v>24796</v>
      </c>
      <c r="N29" s="4" t="s">
        <v>29</v>
      </c>
      <c r="O29" s="4" t="s">
        <v>21</v>
      </c>
      <c r="P29" s="4" t="s">
        <v>57</v>
      </c>
      <c r="Q29" s="4">
        <v>10141</v>
      </c>
      <c r="R29" s="4" t="s">
        <v>29</v>
      </c>
      <c r="S29" s="4"/>
      <c r="T29" s="4"/>
      <c r="U29" s="4" t="s">
        <v>27</v>
      </c>
      <c r="V29" s="4" t="s">
        <v>31</v>
      </c>
      <c r="W29" s="9">
        <v>5</v>
      </c>
      <c r="X29" s="4" t="s">
        <v>177</v>
      </c>
      <c r="Y29" s="9">
        <v>20</v>
      </c>
      <c r="Z29" s="9"/>
      <c r="AA29" s="9"/>
      <c r="AB29" s="9"/>
      <c r="AC29" s="9"/>
      <c r="AD29" s="9"/>
      <c r="AE29" s="9"/>
      <c r="AF29" s="19">
        <f t="shared" si="2"/>
        <v>20</v>
      </c>
      <c r="AG29" s="21"/>
      <c r="AH29" s="23">
        <f t="shared" si="3"/>
        <v>0</v>
      </c>
    </row>
    <row r="30" spans="1:34" ht="24.95" customHeight="1">
      <c r="A30" s="1">
        <v>40</v>
      </c>
      <c r="B30" s="4" t="s">
        <v>22</v>
      </c>
      <c r="C30" s="4" t="s">
        <v>38</v>
      </c>
      <c r="D30" s="4" t="s">
        <v>39</v>
      </c>
      <c r="E30" s="5">
        <v>35023</v>
      </c>
      <c r="F30" s="4">
        <v>242</v>
      </c>
      <c r="G30" s="4" t="s">
        <v>25</v>
      </c>
      <c r="H30" s="9" t="s">
        <v>26</v>
      </c>
      <c r="I30" s="4" t="s">
        <v>214</v>
      </c>
      <c r="J30" s="9">
        <v>86.84</v>
      </c>
      <c r="K30" s="25">
        <v>30</v>
      </c>
      <c r="L30" s="4" t="s">
        <v>40</v>
      </c>
      <c r="M30" s="5">
        <v>22847</v>
      </c>
      <c r="N30" s="4" t="s">
        <v>29</v>
      </c>
      <c r="O30" s="4" t="s">
        <v>37</v>
      </c>
      <c r="P30" s="4" t="s">
        <v>41</v>
      </c>
      <c r="Q30" s="4">
        <v>10095</v>
      </c>
      <c r="R30" s="4" t="s">
        <v>42</v>
      </c>
      <c r="S30" s="4"/>
      <c r="T30" s="4"/>
      <c r="U30" s="4" t="s">
        <v>27</v>
      </c>
      <c r="V30" s="4" t="s">
        <v>31</v>
      </c>
      <c r="W30" s="9">
        <v>5</v>
      </c>
      <c r="X30" s="4" t="s">
        <v>177</v>
      </c>
      <c r="Y30" s="9">
        <v>25</v>
      </c>
      <c r="Z30" s="9"/>
      <c r="AA30" s="9"/>
      <c r="AB30" s="9"/>
      <c r="AC30" s="9"/>
      <c r="AD30" s="9">
        <v>5</v>
      </c>
      <c r="AE30" s="9"/>
      <c r="AF30" s="19">
        <f t="shared" si="2"/>
        <v>30</v>
      </c>
      <c r="AG30" s="21"/>
      <c r="AH30" s="23">
        <f t="shared" si="3"/>
        <v>0</v>
      </c>
    </row>
    <row r="31" spans="1:34" ht="24.95" customHeight="1">
      <c r="A31" s="1">
        <v>40</v>
      </c>
      <c r="B31" s="4" t="s">
        <v>22</v>
      </c>
      <c r="C31" s="4" t="s">
        <v>23</v>
      </c>
      <c r="D31" s="4" t="s">
        <v>24</v>
      </c>
      <c r="E31" s="5">
        <v>33196</v>
      </c>
      <c r="F31" s="4">
        <v>95</v>
      </c>
      <c r="G31" s="4" t="s">
        <v>25</v>
      </c>
      <c r="H31" s="9" t="s">
        <v>26</v>
      </c>
      <c r="I31" s="4" t="s">
        <v>214</v>
      </c>
      <c r="J31" s="9">
        <v>100</v>
      </c>
      <c r="K31" s="6">
        <v>20</v>
      </c>
      <c r="L31" s="4" t="s">
        <v>28</v>
      </c>
      <c r="M31" s="5">
        <v>23358</v>
      </c>
      <c r="N31" s="4" t="s">
        <v>29</v>
      </c>
      <c r="O31" s="4" t="s">
        <v>21</v>
      </c>
      <c r="P31" s="4" t="s">
        <v>30</v>
      </c>
      <c r="Q31" s="4">
        <v>10148</v>
      </c>
      <c r="R31" s="4" t="s">
        <v>29</v>
      </c>
      <c r="S31" s="4"/>
      <c r="T31" s="4"/>
      <c r="U31" s="4" t="s">
        <v>27</v>
      </c>
      <c r="V31" s="4" t="s">
        <v>31</v>
      </c>
      <c r="W31" s="9">
        <v>5</v>
      </c>
      <c r="X31" s="4" t="s">
        <v>177</v>
      </c>
      <c r="Y31" s="9">
        <v>20</v>
      </c>
      <c r="Z31" s="9"/>
      <c r="AA31" s="9"/>
      <c r="AB31" s="9"/>
      <c r="AC31" s="9"/>
      <c r="AD31" s="9"/>
      <c r="AE31" s="9"/>
      <c r="AF31" s="19">
        <f t="shared" si="2"/>
        <v>20</v>
      </c>
      <c r="AG31" s="21"/>
      <c r="AH31" s="23">
        <f t="shared" si="3"/>
        <v>0</v>
      </c>
    </row>
    <row r="32" spans="1:34" ht="24.95" customHeight="1">
      <c r="A32" s="1">
        <v>40</v>
      </c>
      <c r="B32" s="4" t="s">
        <v>22</v>
      </c>
      <c r="C32" s="4" t="s">
        <v>63</v>
      </c>
      <c r="D32" s="4" t="s">
        <v>64</v>
      </c>
      <c r="E32" s="5">
        <v>36951</v>
      </c>
      <c r="F32" s="4">
        <v>601</v>
      </c>
      <c r="G32" s="4" t="s">
        <v>25</v>
      </c>
      <c r="H32" s="9" t="s">
        <v>26</v>
      </c>
      <c r="I32" s="4" t="s">
        <v>214</v>
      </c>
      <c r="J32" s="9">
        <v>50</v>
      </c>
      <c r="K32" s="6">
        <f>SUM(J32*38)/100</f>
        <v>19</v>
      </c>
      <c r="L32" s="4" t="s">
        <v>65</v>
      </c>
      <c r="M32" s="5">
        <v>26192</v>
      </c>
      <c r="N32" s="4" t="s">
        <v>66</v>
      </c>
      <c r="O32" s="4" t="s">
        <v>21</v>
      </c>
      <c r="P32" s="4" t="s">
        <v>67</v>
      </c>
      <c r="Q32" s="4">
        <v>10057</v>
      </c>
      <c r="R32" s="4" t="s">
        <v>68</v>
      </c>
      <c r="S32" s="4"/>
      <c r="T32" s="4"/>
      <c r="U32" s="4" t="s">
        <v>27</v>
      </c>
      <c r="V32" s="4" t="s">
        <v>31</v>
      </c>
      <c r="W32" s="9">
        <v>5</v>
      </c>
      <c r="X32" s="4" t="s">
        <v>177</v>
      </c>
      <c r="Y32" s="9">
        <v>19</v>
      </c>
      <c r="Z32" s="9"/>
      <c r="AA32" s="9"/>
      <c r="AB32" s="9"/>
      <c r="AC32" s="9"/>
      <c r="AD32" s="9"/>
      <c r="AE32" s="9"/>
      <c r="AF32" s="19">
        <f t="shared" si="2"/>
        <v>19</v>
      </c>
      <c r="AG32" s="21"/>
      <c r="AH32" s="23">
        <f t="shared" si="3"/>
        <v>0</v>
      </c>
    </row>
    <row r="33" spans="1:34" ht="24.95" customHeight="1">
      <c r="A33" s="1">
        <v>40</v>
      </c>
      <c r="B33" s="4" t="s">
        <v>22</v>
      </c>
      <c r="C33" s="4" t="s">
        <v>94</v>
      </c>
      <c r="D33" s="4" t="s">
        <v>95</v>
      </c>
      <c r="E33" s="5">
        <v>41883</v>
      </c>
      <c r="F33" s="4">
        <v>2744</v>
      </c>
      <c r="G33" s="5">
        <v>42063</v>
      </c>
      <c r="H33" s="9" t="s">
        <v>26</v>
      </c>
      <c r="I33" s="4" t="s">
        <v>214</v>
      </c>
      <c r="J33" s="9">
        <v>65.790000000000006</v>
      </c>
      <c r="K33" s="6">
        <f>SUM(J33*38)/100</f>
        <v>25.000200000000003</v>
      </c>
      <c r="L33" s="4" t="s">
        <v>97</v>
      </c>
      <c r="M33" s="5">
        <v>33504</v>
      </c>
      <c r="N33" s="4" t="s">
        <v>47</v>
      </c>
      <c r="O33" s="4" t="s">
        <v>21</v>
      </c>
      <c r="P33" s="4" t="s">
        <v>98</v>
      </c>
      <c r="Q33" s="4">
        <v>10053</v>
      </c>
      <c r="R33" s="4" t="s">
        <v>92</v>
      </c>
      <c r="S33" s="4"/>
      <c r="T33" s="4" t="s">
        <v>99</v>
      </c>
      <c r="U33" s="4" t="s">
        <v>96</v>
      </c>
      <c r="V33" s="20" t="s">
        <v>100</v>
      </c>
      <c r="W33" s="9">
        <v>0</v>
      </c>
      <c r="X33" s="4" t="s">
        <v>177</v>
      </c>
      <c r="Y33" s="9" t="s">
        <v>184</v>
      </c>
      <c r="Z33" s="9"/>
      <c r="AA33" s="9"/>
      <c r="AB33" s="9"/>
      <c r="AC33" s="9"/>
      <c r="AD33" s="9" t="s">
        <v>184</v>
      </c>
      <c r="AE33" s="9"/>
      <c r="AF33" s="19">
        <f t="shared" si="2"/>
        <v>0</v>
      </c>
      <c r="AG33" s="21"/>
      <c r="AH33" s="23">
        <f t="shared" si="3"/>
        <v>25.000200000000003</v>
      </c>
    </row>
    <row r="34" spans="1:34" ht="24.95" customHeight="1">
      <c r="B34" s="33"/>
      <c r="C34" s="4"/>
      <c r="D34" s="4"/>
      <c r="E34" s="5"/>
      <c r="F34" s="4"/>
      <c r="G34" s="5"/>
      <c r="H34" s="9"/>
      <c r="I34" s="4"/>
      <c r="J34" s="9"/>
      <c r="K34" s="6"/>
      <c r="L34" s="4"/>
      <c r="M34" s="5"/>
      <c r="N34" s="4"/>
      <c r="O34" s="4"/>
      <c r="P34" s="4"/>
      <c r="Q34" s="4"/>
      <c r="R34" s="4"/>
      <c r="S34" s="4"/>
      <c r="T34" s="4"/>
      <c r="U34" s="4"/>
      <c r="V34" s="20"/>
      <c r="W34" s="9"/>
      <c r="X34" s="4"/>
      <c r="Y34" s="9"/>
      <c r="Z34" s="9"/>
      <c r="AA34" s="9"/>
      <c r="AB34" s="9"/>
      <c r="AC34" s="9"/>
      <c r="AD34" s="9"/>
      <c r="AE34" s="9"/>
      <c r="AF34" s="19"/>
      <c r="AG34" s="21"/>
      <c r="AH34" s="23"/>
    </row>
    <row r="35" spans="1:34" ht="24.95" customHeight="1">
      <c r="C35" s="16" t="s">
        <v>192</v>
      </c>
      <c r="D35" s="16" t="s">
        <v>193</v>
      </c>
      <c r="E35" s="13">
        <v>36199</v>
      </c>
      <c r="F35" s="12"/>
      <c r="G35" s="12"/>
      <c r="H35" s="14" t="s">
        <v>104</v>
      </c>
      <c r="I35" s="12" t="s">
        <v>217</v>
      </c>
      <c r="J35" s="14">
        <v>78.95</v>
      </c>
      <c r="K35" s="14">
        <v>30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 t="s">
        <v>31</v>
      </c>
      <c r="W35" s="14">
        <v>5</v>
      </c>
      <c r="X35" s="12"/>
      <c r="Y35" s="4"/>
      <c r="Z35" s="4"/>
      <c r="AA35" s="4"/>
      <c r="AB35" s="4"/>
      <c r="AC35" s="4"/>
      <c r="AD35" s="9" t="s">
        <v>184</v>
      </c>
      <c r="AE35" s="9"/>
      <c r="AF35" s="19">
        <f t="shared" si="2"/>
        <v>0</v>
      </c>
      <c r="AG35" s="21"/>
      <c r="AH35" s="23">
        <f t="shared" si="3"/>
        <v>30</v>
      </c>
    </row>
    <row r="36" spans="1:34" ht="24.95" customHeight="1">
      <c r="C36" s="16" t="s">
        <v>194</v>
      </c>
      <c r="D36" s="16" t="s">
        <v>195</v>
      </c>
      <c r="E36" s="13">
        <v>39986</v>
      </c>
      <c r="F36" s="12"/>
      <c r="G36" s="12"/>
      <c r="H36" s="14" t="s">
        <v>104</v>
      </c>
      <c r="I36" s="12" t="s">
        <v>217</v>
      </c>
      <c r="J36" s="14"/>
      <c r="K36" s="14">
        <v>22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 t="s">
        <v>31</v>
      </c>
      <c r="W36" s="14">
        <v>2</v>
      </c>
      <c r="X36" s="12"/>
      <c r="Y36" s="4"/>
      <c r="Z36" s="4"/>
      <c r="AA36" s="4"/>
      <c r="AB36" s="4"/>
      <c r="AC36" s="4"/>
      <c r="AD36" s="9" t="s">
        <v>184</v>
      </c>
      <c r="AE36" s="9"/>
      <c r="AF36" s="19">
        <f t="shared" si="2"/>
        <v>0</v>
      </c>
      <c r="AG36" s="21"/>
      <c r="AH36" s="23">
        <f t="shared" si="3"/>
        <v>22</v>
      </c>
    </row>
    <row r="37" spans="1:34" ht="24.95" customHeight="1">
      <c r="C37" s="16" t="s">
        <v>196</v>
      </c>
      <c r="D37" s="16" t="s">
        <v>197</v>
      </c>
      <c r="E37" s="13">
        <v>40287</v>
      </c>
      <c r="F37" s="12"/>
      <c r="G37" s="12"/>
      <c r="H37" s="14" t="s">
        <v>210</v>
      </c>
      <c r="I37" s="12" t="s">
        <v>218</v>
      </c>
      <c r="J37" s="14"/>
      <c r="K37" s="14">
        <v>24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 t="s">
        <v>31</v>
      </c>
      <c r="W37" s="14">
        <v>2</v>
      </c>
      <c r="X37" s="12"/>
      <c r="Y37" s="4"/>
      <c r="Z37" s="4"/>
      <c r="AA37" s="4"/>
      <c r="AB37" s="4"/>
      <c r="AC37" s="4"/>
      <c r="AD37" s="9" t="s">
        <v>184</v>
      </c>
      <c r="AE37" s="9"/>
      <c r="AF37" s="19">
        <f t="shared" si="2"/>
        <v>0</v>
      </c>
      <c r="AG37" s="21"/>
      <c r="AH37" s="23">
        <f t="shared" si="3"/>
        <v>24</v>
      </c>
    </row>
    <row r="38" spans="1:34" ht="24.95" customHeight="1">
      <c r="C38" s="16" t="s">
        <v>198</v>
      </c>
      <c r="D38" s="16" t="s">
        <v>199</v>
      </c>
      <c r="E38" s="13">
        <v>39799</v>
      </c>
      <c r="F38" s="12"/>
      <c r="G38" s="12"/>
      <c r="H38" s="14" t="s">
        <v>210</v>
      </c>
      <c r="I38" s="12" t="s">
        <v>218</v>
      </c>
      <c r="J38" s="14"/>
      <c r="K38" s="14">
        <v>28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 t="s">
        <v>31</v>
      </c>
      <c r="W38" s="14">
        <v>2</v>
      </c>
      <c r="X38" s="12"/>
      <c r="Y38" s="4"/>
      <c r="Z38" s="4"/>
      <c r="AA38" s="4"/>
      <c r="AB38" s="4"/>
      <c r="AC38" s="4"/>
      <c r="AD38" s="9" t="s">
        <v>184</v>
      </c>
      <c r="AE38" s="9"/>
      <c r="AF38" s="19">
        <f t="shared" si="2"/>
        <v>0</v>
      </c>
      <c r="AG38" s="21"/>
      <c r="AH38" s="23">
        <f t="shared" si="3"/>
        <v>28</v>
      </c>
    </row>
    <row r="39" spans="1:34" ht="24.95" customHeight="1">
      <c r="C39" s="16" t="s">
        <v>200</v>
      </c>
      <c r="D39" s="16" t="s">
        <v>201</v>
      </c>
      <c r="E39" s="13">
        <v>40896</v>
      </c>
      <c r="F39" s="12"/>
      <c r="G39" s="12"/>
      <c r="H39" s="14" t="s">
        <v>211</v>
      </c>
      <c r="I39" s="12" t="s">
        <v>218</v>
      </c>
      <c r="J39" s="14"/>
      <c r="K39" s="14">
        <v>16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 t="s">
        <v>31</v>
      </c>
      <c r="W39" s="14">
        <v>1</v>
      </c>
      <c r="X39" s="12"/>
      <c r="Y39" s="4"/>
      <c r="Z39" s="4"/>
      <c r="AA39" s="4"/>
      <c r="AB39" s="4"/>
      <c r="AC39" s="4"/>
      <c r="AD39" s="9" t="s">
        <v>184</v>
      </c>
      <c r="AE39" s="9"/>
      <c r="AF39" s="19">
        <f t="shared" si="2"/>
        <v>0</v>
      </c>
      <c r="AG39" s="21"/>
      <c r="AH39" s="23">
        <f t="shared" si="3"/>
        <v>16</v>
      </c>
    </row>
    <row r="40" spans="1:34" ht="24.95" customHeight="1">
      <c r="C40" s="16" t="s">
        <v>202</v>
      </c>
      <c r="D40" s="16" t="s">
        <v>203</v>
      </c>
      <c r="E40" s="13">
        <v>40896</v>
      </c>
      <c r="F40" s="12"/>
      <c r="G40" s="12"/>
      <c r="H40" s="14" t="s">
        <v>211</v>
      </c>
      <c r="I40" s="12" t="s">
        <v>218</v>
      </c>
      <c r="J40" s="14"/>
      <c r="K40" s="14">
        <v>14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 t="s">
        <v>31</v>
      </c>
      <c r="W40" s="14">
        <v>1</v>
      </c>
      <c r="X40" s="12"/>
      <c r="Y40" s="4"/>
      <c r="Z40" s="4"/>
      <c r="AA40" s="4"/>
      <c r="AB40" s="4"/>
      <c r="AC40" s="4"/>
      <c r="AD40" s="9" t="s">
        <v>184</v>
      </c>
      <c r="AE40" s="9"/>
      <c r="AF40" s="19">
        <f t="shared" si="2"/>
        <v>0</v>
      </c>
      <c r="AG40" s="21"/>
      <c r="AH40" s="23">
        <f t="shared" si="3"/>
        <v>14</v>
      </c>
    </row>
    <row r="41" spans="1:34" ht="24.95" customHeight="1">
      <c r="Y41" s="19">
        <f t="shared" ref="Y41:AD41" si="4">SUM(Y2:Y40)</f>
        <v>248</v>
      </c>
      <c r="Z41" s="19">
        <f t="shared" si="4"/>
        <v>113</v>
      </c>
      <c r="AA41" s="19">
        <f t="shared" si="4"/>
        <v>102</v>
      </c>
      <c r="AB41" s="19">
        <f t="shared" si="4"/>
        <v>47</v>
      </c>
      <c r="AC41" s="19">
        <f t="shared" si="4"/>
        <v>40</v>
      </c>
      <c r="AD41" s="19">
        <f t="shared" si="4"/>
        <v>42</v>
      </c>
      <c r="AE41" s="32"/>
    </row>
    <row r="42" spans="1:34" ht="24.95" customHeight="1">
      <c r="C42" s="28"/>
      <c r="D42" s="29" t="s">
        <v>208</v>
      </c>
      <c r="E42" s="29" t="s">
        <v>209</v>
      </c>
      <c r="F42" s="28"/>
      <c r="G42" s="28"/>
      <c r="H42" s="29"/>
    </row>
    <row r="43" spans="1:34" ht="24.95" customHeight="1">
      <c r="C43" s="28" t="s">
        <v>205</v>
      </c>
      <c r="D43" s="29">
        <v>60</v>
      </c>
      <c r="E43" s="29">
        <v>30</v>
      </c>
      <c r="F43" s="28"/>
      <c r="G43" s="28"/>
      <c r="H43" s="29"/>
    </row>
    <row r="44" spans="1:34" ht="24.95" customHeight="1">
      <c r="C44" s="28" t="s">
        <v>206</v>
      </c>
      <c r="D44" s="29">
        <v>95</v>
      </c>
      <c r="E44" s="29">
        <v>30</v>
      </c>
      <c r="F44" s="28"/>
      <c r="G44" s="28"/>
      <c r="H44" s="29"/>
    </row>
    <row r="45" spans="1:34" ht="24.95" customHeight="1">
      <c r="C45" s="28" t="s">
        <v>181</v>
      </c>
      <c r="D45" s="29">
        <v>47</v>
      </c>
      <c r="E45" s="29"/>
      <c r="F45" s="28"/>
      <c r="G45" s="28"/>
      <c r="H45" s="29"/>
    </row>
    <row r="46" spans="1:34" ht="24.95" customHeight="1">
      <c r="C46" s="28" t="s">
        <v>207</v>
      </c>
      <c r="D46" s="29"/>
      <c r="E46" s="29"/>
      <c r="F46" s="28"/>
      <c r="G46" s="28"/>
      <c r="H46" s="29"/>
    </row>
    <row r="47" spans="1:34" ht="24.95" customHeight="1">
      <c r="C47" s="28" t="s">
        <v>182</v>
      </c>
      <c r="D47" s="29">
        <v>50</v>
      </c>
      <c r="E47" s="29"/>
      <c r="F47" s="28"/>
      <c r="G47" s="28"/>
      <c r="H47" s="29"/>
    </row>
    <row r="48" spans="1:34" ht="24.95" customHeight="1">
      <c r="C48" s="28"/>
      <c r="D48" s="28"/>
      <c r="E48" s="28"/>
      <c r="F48" s="28"/>
      <c r="G48" s="28"/>
      <c r="H48" s="29"/>
    </row>
    <row r="49" spans="3:8" ht="24.95" customHeight="1">
      <c r="C49" s="28" t="s">
        <v>219</v>
      </c>
      <c r="D49" s="28"/>
      <c r="E49" s="28"/>
      <c r="F49" s="28"/>
      <c r="G49" s="28"/>
      <c r="H49" s="29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PERSONALE</vt:lpstr>
      <vt:lpstr>Educativa Scolastica</vt:lpstr>
      <vt:lpstr>PERSONALE EDUCATIVA VAL SUSA (D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Vacca</dc:creator>
  <cp:lastModifiedBy> </cp:lastModifiedBy>
  <dcterms:created xsi:type="dcterms:W3CDTF">2015-01-14T11:49:17Z</dcterms:created>
  <dcterms:modified xsi:type="dcterms:W3CDTF">2015-02-18T08:09:56Z</dcterms:modified>
</cp:coreProperties>
</file>